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4Nv+NVBheaFh26VU66RhnJd9NcApPv/ehfn6vwB4FNdH835rY/tbQwk7dc7K5eMDXWqMzM8oMuPcy57kTNVzog==" workbookSpinCount="100000" workbookSaltValue="4va6frUqgi0CbSIKMfqYnw==" lockStructure="1"/>
  <bookViews>
    <workbookView xWindow="360" yWindow="680" windowWidth="24240" windowHeight="11550" firstSheet="4" activeTab="9"/>
  </bookViews>
  <sheets>
    <sheet name="BOB &amp; RIN Prices" sheetId="8" r:id="rId1"/>
    <sheet name="BOB vs RIN Prices" sheetId="9" r:id="rId2"/>
    <sheet name="BOB Δ vs RIN Δ" sheetId="10" r:id="rId3"/>
    <sheet name="EtOH &amp; RIN Prices" sheetId="12" r:id="rId4"/>
    <sheet name="EtOH vs. RIN Prices" sheetId="11" r:id="rId5"/>
    <sheet name="EtOH Δ vs RIN Δ" sheetId="13" r:id="rId6"/>
    <sheet name="E10 vs RIN Prices" sheetId="21" r:id="rId7"/>
    <sheet name="E10 Δ vs RIN Δ" sheetId="20" r:id="rId8"/>
    <sheet name="Mitchell SD 2-year Data" sheetId="7" r:id="rId9"/>
    <sheet name="Match-Ups" sheetId="19" r:id="rId10"/>
    <sheet name="PADD1" sheetId="16" r:id="rId11"/>
    <sheet name="PADD2 " sheetId="17" r:id="rId12"/>
    <sheet name="PADD3 " sheetId="18" r:id="rId13"/>
  </sheets>
  <definedNames>
    <definedName name="_xlnm.Print_Area" localSheetId="8">'Mitchell SD 2-year Data'!$A$12:$L$36</definedName>
    <definedName name="_xlnm.Print_Titles" localSheetId="8">'Mitchell SD 2-year Data'!$1:$11</definedName>
  </definedNames>
  <calcPr calcId="152511"/>
</workbook>
</file>

<file path=xl/sharedStrings.xml><?xml version="1.0" encoding="utf-8"?>
<sst xmlns="http://schemas.openxmlformats.org/spreadsheetml/2006/main" count="1475" uniqueCount="151">
  <si>
    <t>OPIS</t>
  </si>
  <si>
    <t>E10 c/Gal</t>
  </si>
  <si>
    <t>S-O c/Gal</t>
  </si>
  <si>
    <t>Chicago</t>
  </si>
  <si>
    <t>Ethanol</t>
  </si>
  <si>
    <t>(A)</t>
  </si>
  <si>
    <t>(B)</t>
  </si>
  <si>
    <t>(C)</t>
  </si>
  <si>
    <t>(E)</t>
  </si>
  <si>
    <t>D6 RIN</t>
  </si>
  <si>
    <t>E10</t>
  </si>
  <si>
    <t>Analysis of Refiner Versus Non-Obligated Party Economics</t>
  </si>
  <si>
    <t>In Cents per Gallon/RIN - Unless Otherwise Stated</t>
  </si>
  <si>
    <t>Mitchell SD - January 2014 through December 2015</t>
  </si>
  <si>
    <t>BOB</t>
  </si>
  <si>
    <t>BOB Δ</t>
  </si>
  <si>
    <t>RIN Δ</t>
  </si>
  <si>
    <t>EtOH Δ</t>
  </si>
  <si>
    <t>Enterprise</t>
  </si>
  <si>
    <t>Growmark</t>
  </si>
  <si>
    <t>Hartford</t>
  </si>
  <si>
    <t>Petroleum Administration for Defense District 1</t>
  </si>
  <si>
    <t>Week Ending: 6/11/15</t>
  </si>
  <si>
    <t>PADD 1: East Coast</t>
  </si>
  <si>
    <t>Albany, GA</t>
  </si>
  <si>
    <t>Athens, GA</t>
  </si>
  <si>
    <t>Charleston, SC</t>
  </si>
  <si>
    <t>Charlotte, NC</t>
  </si>
  <si>
    <t>Greensboro, NC</t>
  </si>
  <si>
    <t>Macon, GA</t>
  </si>
  <si>
    <t>Richmond, VA</t>
  </si>
  <si>
    <t>Roanoke, VA</t>
  </si>
  <si>
    <t>Selma, NC</t>
  </si>
  <si>
    <t>Spartanburg, SC</t>
  </si>
  <si>
    <t>S-O</t>
  </si>
  <si>
    <t>Clear</t>
  </si>
  <si>
    <t>Apex</t>
  </si>
  <si>
    <t>X</t>
  </si>
  <si>
    <t>BP</t>
  </si>
  <si>
    <t>Buckeye</t>
  </si>
  <si>
    <t>Center</t>
  </si>
  <si>
    <t>Chevron</t>
  </si>
  <si>
    <t>CHS UFM</t>
  </si>
  <si>
    <t>Citgo</t>
  </si>
  <si>
    <t>Coastal</t>
  </si>
  <si>
    <t>Colonial</t>
  </si>
  <si>
    <t>FlntHlsRs</t>
  </si>
  <si>
    <t>Global</t>
  </si>
  <si>
    <t>Gulf</t>
  </si>
  <si>
    <t>Gulf-GIE</t>
  </si>
  <si>
    <t>Huguenot</t>
  </si>
  <si>
    <t>Hunt</t>
  </si>
  <si>
    <t>Marathon</t>
  </si>
  <si>
    <t>Murphy</t>
  </si>
  <si>
    <t>Musket</t>
  </si>
  <si>
    <t>Mystik</t>
  </si>
  <si>
    <t>Noble</t>
  </si>
  <si>
    <t>Parker</t>
  </si>
  <si>
    <t>Placid</t>
  </si>
  <si>
    <t>PSX</t>
  </si>
  <si>
    <t>S.R. &amp; M.</t>
  </si>
  <si>
    <t>Shell</t>
  </si>
  <si>
    <t>Shell-Mot</t>
  </si>
  <si>
    <t>So. States</t>
  </si>
  <si>
    <t>Sunoco</t>
  </si>
  <si>
    <t>Texaco</t>
  </si>
  <si>
    <t>TransMont</t>
  </si>
  <si>
    <t>UEFT</t>
  </si>
  <si>
    <t>Valero</t>
  </si>
  <si>
    <t>Valero DS</t>
  </si>
  <si>
    <t>WestrnRef</t>
  </si>
  <si>
    <t>XOM</t>
  </si>
  <si>
    <t>Petroleum Administration for Defense District 2</t>
  </si>
  <si>
    <t>PADD 2: Midwest</t>
  </si>
  <si>
    <t>Columbia, MO</t>
  </si>
  <si>
    <t>Des Moines, IA</t>
  </si>
  <si>
    <t>Iowa City, IA</t>
  </si>
  <si>
    <t>KC Magellan, KS</t>
  </si>
  <si>
    <t>Kansas City, KS</t>
  </si>
  <si>
    <t>Knoxville, TN</t>
  </si>
  <si>
    <t>Lincoln, NE</t>
  </si>
  <si>
    <t>Minneapolis, MN</t>
  </si>
  <si>
    <t>Mitchell, SD</t>
  </si>
  <si>
    <t>Oklahoma City, OK</t>
  </si>
  <si>
    <t>Omaha, NE</t>
  </si>
  <si>
    <t>Rochester, MN</t>
  </si>
  <si>
    <t xml:space="preserve">Sioux Falls, SD </t>
  </si>
  <si>
    <t>Springfield, MO</t>
  </si>
  <si>
    <t>Wichita, KS</t>
  </si>
  <si>
    <t>Alon</t>
  </si>
  <si>
    <t>Cenex</t>
  </si>
  <si>
    <t>CffvlleRs</t>
  </si>
  <si>
    <t>Hartland</t>
  </si>
  <si>
    <t>HlyFrntr</t>
  </si>
  <si>
    <t>MPC2</t>
  </si>
  <si>
    <t>NGLCrLog</t>
  </si>
  <si>
    <t>Renewable</t>
  </si>
  <si>
    <t>Shell-TSO</t>
  </si>
  <si>
    <t>Sinclair</t>
  </si>
  <si>
    <t>SPP Ref</t>
  </si>
  <si>
    <t>Tesoro</t>
  </si>
  <si>
    <t>U.S. Oil</t>
  </si>
  <si>
    <t>WestrnPet</t>
  </si>
  <si>
    <t>XOM-TSO</t>
  </si>
  <si>
    <t>Petroleum Administration for Defense District 3</t>
  </si>
  <si>
    <t>PADD 3: Gulf Coast</t>
  </si>
  <si>
    <t>Aberdeen, MS</t>
  </si>
  <si>
    <t>Fort Smith, AR</t>
  </si>
  <si>
    <t>Little Rock, AR</t>
  </si>
  <si>
    <t>Shreveport,LA</t>
  </si>
  <si>
    <t>Calumet</t>
  </si>
  <si>
    <t>Lion</t>
  </si>
  <si>
    <t>Averages</t>
  </si>
  <si>
    <t>¢/gal</t>
  </si>
  <si>
    <t>Refiners' Rack Economics</t>
  </si>
  <si>
    <t>Merchant Refiner</t>
  </si>
  <si>
    <t>¢/gal of BOB</t>
  </si>
  <si>
    <t>Big Oil Refiner</t>
  </si>
  <si>
    <t>Marketer/Retailer</t>
  </si>
  <si>
    <t>Mom &amp; Pop Retailer</t>
  </si>
  <si>
    <t>¢/gal of E10</t>
  </si>
  <si>
    <r>
      <t xml:space="preserve">Revenue </t>
    </r>
    <r>
      <rPr>
        <b/>
        <sz val="11"/>
        <color rgb="FFFF0000"/>
        <rFont val="Calibri"/>
        <family val="2"/>
        <scheme val="minor"/>
      </rPr>
      <t>(Expense &amp; Adjustments)</t>
    </r>
  </si>
  <si>
    <t>Small Refiner's Trap</t>
  </si>
  <si>
    <t>Small Refiner</t>
  </si>
  <si>
    <t>E10 Δ</t>
  </si>
  <si>
    <r>
      <t xml:space="preserve">Supply Cost </t>
    </r>
    <r>
      <rPr>
        <b/>
        <sz val="11"/>
        <color rgb="FFFF0000"/>
        <rFont val="Calibri"/>
        <family val="2"/>
        <scheme val="minor"/>
      </rPr>
      <t>(Revenue)</t>
    </r>
  </si>
  <si>
    <t>1 gallon of BOB</t>
  </si>
  <si>
    <t>1 + 1/9</t>
  </si>
  <si>
    <t>Multiplier to</t>
  </si>
  <si>
    <t>(1/9)</t>
  </si>
  <si>
    <t>Normalize to</t>
  </si>
  <si>
    <t>2014 - 2015</t>
  </si>
  <si>
    <t>Average Posting</t>
  </si>
  <si>
    <t>Component</t>
  </si>
  <si>
    <t>Advantage</t>
  </si>
  <si>
    <t>% of RIN Value</t>
  </si>
  <si>
    <t>(EtOH Gain)</t>
  </si>
  <si>
    <t>Retailers' Supply Economics</t>
  </si>
  <si>
    <t>1</t>
  </si>
  <si>
    <t>9/10</t>
  </si>
  <si>
    <t>1/10</t>
  </si>
  <si>
    <t>(1/10)</t>
  </si>
  <si>
    <t>E10 Supply Cost</t>
  </si>
  <si>
    <t>1 gallon of E10</t>
  </si>
  <si>
    <t>(9/10)</t>
  </si>
  <si>
    <t>E10 Netback</t>
  </si>
  <si>
    <t>(EtOH)</t>
  </si>
  <si>
    <t>(D6 RIN)</t>
  </si>
  <si>
    <t>(BOB)</t>
  </si>
  <si>
    <t>BOB Value</t>
  </si>
  <si>
    <t>EtOH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</si>
</sst>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-yyyy"/>
    <numFmt numFmtId="165" formatCode="0.00_);[Red]\(0.00\)"/>
    <numFmt numFmtId="16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/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/>
      <top style="thin"/>
      <bottom style="thin">
        <color theme="0" tint="-0.1499900072813034"/>
      </bottom>
    </border>
    <border>
      <left style="thin"/>
      <right style="thin"/>
      <top/>
      <bottom style="thin">
        <color theme="0" tint="-0.1499900072813034"/>
      </bottom>
    </border>
    <border>
      <left/>
      <right style="thin"/>
      <top/>
      <bottom style="thin">
        <color theme="0" tint="-0.1499900072813034"/>
      </bottom>
    </border>
    <border>
      <left style="thin"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/>
    </border>
    <border>
      <left style="thin"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3" fontId="2" fillId="0" borderId="0" xfId="18" applyFont="1" applyBorder="1" applyAlignment="1">
      <alignment horizontal="center"/>
    </xf>
    <xf numFmtId="43" fontId="0" fillId="0" borderId="0" xfId="18" applyFont="1"/>
    <xf numFmtId="4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43" fontId="2" fillId="0" borderId="0" xfId="18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18" applyFont="1" applyBorder="1"/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15" fontId="3" fillId="0" borderId="0" xfId="0" applyNumberFormat="1" applyFont="1" applyFill="1"/>
    <xf numFmtId="0" fontId="0" fillId="0" borderId="0" xfId="0" applyFill="1"/>
    <xf numFmtId="15" fontId="4" fillId="0" borderId="0" xfId="0" applyNumberFormat="1" applyFont="1" applyFill="1"/>
    <xf numFmtId="0" fontId="4" fillId="0" borderId="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0" xfId="0" applyFont="1" applyFill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0" fillId="0" borderId="0" xfId="0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5" fontId="0" fillId="0" borderId="0" xfId="0" applyNumberFormat="1" applyFill="1"/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0" xfId="0" applyBorder="1"/>
    <xf numFmtId="0" fontId="0" fillId="0" borderId="42" xfId="0" applyBorder="1" applyAlignment="1" quotePrefix="1">
      <alignment horizontal="center"/>
    </xf>
    <xf numFmtId="165" fontId="0" fillId="0" borderId="42" xfId="0" applyNumberFormat="1" applyBorder="1" applyAlignment="1">
      <alignment horizontal="centerContinuous"/>
    </xf>
    <xf numFmtId="0" fontId="0" fillId="0" borderId="40" xfId="0" applyBorder="1" applyAlignment="1">
      <alignment horizontal="center"/>
    </xf>
    <xf numFmtId="0" fontId="10" fillId="0" borderId="40" xfId="0" applyFont="1" applyBorder="1" applyAlignment="1" quotePrefix="1">
      <alignment horizontal="center"/>
    </xf>
    <xf numFmtId="165" fontId="0" fillId="0" borderId="40" xfId="0" applyNumberFormat="1" applyBorder="1" applyAlignment="1">
      <alignment horizontal="centerContinuous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40" fontId="0" fillId="0" borderId="42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40" fontId="0" fillId="0" borderId="40" xfId="0" applyNumberFormat="1" applyBorder="1" applyAlignment="1">
      <alignment horizontal="center"/>
    </xf>
    <xf numFmtId="40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51" xfId="0" applyFont="1" applyBorder="1" applyAlignment="1" quotePrefix="1">
      <alignment horizontal="center"/>
    </xf>
    <xf numFmtId="165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0" fillId="0" borderId="4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0" fillId="0" borderId="40" xfId="0" applyBorder="1" applyAlignment="1" quotePrefix="1">
      <alignment horizontal="center"/>
    </xf>
    <xf numFmtId="0" fontId="11" fillId="0" borderId="47" xfId="0" applyFont="1" applyBorder="1" applyAlignment="1">
      <alignment horizontal="center"/>
    </xf>
    <xf numFmtId="0" fontId="11" fillId="0" borderId="40" xfId="0" applyFont="1" applyBorder="1" applyAlignment="1" quotePrefix="1">
      <alignment horizontal="center"/>
    </xf>
    <xf numFmtId="40" fontId="0" fillId="0" borderId="53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0" fillId="0" borderId="54" xfId="0" applyNumberFormat="1" applyBorder="1" applyAlignment="1">
      <alignment horizontal="center"/>
    </xf>
    <xf numFmtId="0" fontId="0" fillId="0" borderId="42" xfId="0" applyBorder="1" applyAlignment="1">
      <alignment horizontal="centerContinuous"/>
    </xf>
    <xf numFmtId="0" fontId="0" fillId="0" borderId="55" xfId="0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11" fillId="0" borderId="57" xfId="0" applyFont="1" applyBorder="1" applyAlignment="1" quotePrefix="1">
      <alignment horizontal="center"/>
    </xf>
    <xf numFmtId="165" fontId="0" fillId="0" borderId="32" xfId="0" applyNumberForma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58" xfId="0" applyFont="1" applyBorder="1" applyAlignment="1">
      <alignment horizontal="centerContinuous"/>
    </xf>
    <xf numFmtId="165" fontId="0" fillId="0" borderId="41" xfId="0" applyNumberFormat="1" applyBorder="1" applyAlignment="1">
      <alignment horizontal="centerContinuous"/>
    </xf>
    <xf numFmtId="165" fontId="0" fillId="0" borderId="59" xfId="0" applyNumberFormat="1" applyBorder="1" applyAlignment="1">
      <alignment horizontal="centerContinuous"/>
    </xf>
    <xf numFmtId="165" fontId="0" fillId="0" borderId="60" xfId="0" applyNumberFormat="1" applyBorder="1" applyAlignment="1">
      <alignment horizontal="center"/>
    </xf>
    <xf numFmtId="166" fontId="0" fillId="0" borderId="61" xfId="0" applyNumberFormat="1" applyBorder="1" applyAlignment="1">
      <alignment horizontal="center"/>
    </xf>
    <xf numFmtId="165" fontId="0" fillId="0" borderId="60" xfId="0" applyNumberFormat="1" applyBorder="1" applyAlignment="1">
      <alignment horizontal="centerContinuous"/>
    </xf>
    <xf numFmtId="166" fontId="0" fillId="0" borderId="61" xfId="0" applyNumberFormat="1" applyBorder="1" applyAlignment="1">
      <alignment horizontal="centerContinuous"/>
    </xf>
    <xf numFmtId="165" fontId="0" fillId="0" borderId="55" xfId="0" applyNumberFormat="1" applyBorder="1" applyAlignment="1">
      <alignment horizontal="centerContinuous"/>
    </xf>
    <xf numFmtId="165" fontId="10" fillId="0" borderId="40" xfId="0" applyNumberFormat="1" applyFont="1" applyBorder="1" applyAlignment="1">
      <alignment horizontal="centerContinuous"/>
    </xf>
    <xf numFmtId="165" fontId="10" fillId="0" borderId="51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Continuous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0" fontId="0" fillId="0" borderId="53" xfId="0" applyNumberFormat="1" applyBorder="1" applyAlignment="1">
      <alignment horizontal="center" vertical="center"/>
    </xf>
    <xf numFmtId="0" fontId="0" fillId="0" borderId="42" xfId="0" applyBorder="1" applyAlignment="1" quotePrefix="1">
      <alignment horizontal="center" vertical="center"/>
    </xf>
    <xf numFmtId="40" fontId="0" fillId="0" borderId="42" xfId="0" applyNumberFormat="1" applyFont="1" applyBorder="1" applyAlignment="1">
      <alignment horizontal="centerContinuous" vertical="center"/>
    </xf>
    <xf numFmtId="40" fontId="0" fillId="0" borderId="55" xfId="0" applyNumberFormat="1" applyFont="1" applyBorder="1" applyAlignment="1">
      <alignment horizontal="centerContinuous" vertical="center"/>
    </xf>
    <xf numFmtId="0" fontId="10" fillId="0" borderId="47" xfId="0" applyFont="1" applyBorder="1" applyAlignment="1">
      <alignment horizontal="center" vertical="center"/>
    </xf>
    <xf numFmtId="40" fontId="0" fillId="0" borderId="4" xfId="0" applyNumberFormat="1" applyBorder="1" applyAlignment="1">
      <alignment horizontal="center" vertical="center"/>
    </xf>
    <xf numFmtId="0" fontId="10" fillId="0" borderId="40" xfId="0" applyFont="1" applyBorder="1" applyAlignment="1" quotePrefix="1">
      <alignment horizontal="center" vertical="center"/>
    </xf>
    <xf numFmtId="40" fontId="10" fillId="0" borderId="40" xfId="0" applyNumberFormat="1" applyFont="1" applyBorder="1" applyAlignment="1">
      <alignment horizontal="centerContinuous" vertical="center"/>
    </xf>
    <xf numFmtId="40" fontId="10" fillId="0" borderId="41" xfId="0" applyNumberFormat="1" applyFont="1" applyBorder="1" applyAlignment="1">
      <alignment horizontal="centerContinuous" vertical="center"/>
    </xf>
    <xf numFmtId="40" fontId="0" fillId="0" borderId="41" xfId="0" applyNumberFormat="1" applyFont="1" applyBorder="1" applyAlignment="1">
      <alignment horizontal="centerContinuous" vertical="center"/>
    </xf>
    <xf numFmtId="40" fontId="0" fillId="0" borderId="51" xfId="0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49" xfId="0" applyFont="1" applyBorder="1" applyAlignment="1" quotePrefix="1">
      <alignment horizontal="center" vertical="center"/>
    </xf>
    <xf numFmtId="40" fontId="0" fillId="0" borderId="5" xfId="0" applyNumberFormat="1" applyFont="1" applyBorder="1" applyAlignment="1">
      <alignment horizontal="centerContinuous" vertical="center"/>
    </xf>
    <xf numFmtId="40" fontId="0" fillId="0" borderId="59" xfId="0" applyNumberFormat="1" applyFont="1" applyBorder="1" applyAlignment="1">
      <alignment horizontal="centerContinuous" vertical="center"/>
    </xf>
    <xf numFmtId="0" fontId="0" fillId="0" borderId="49" xfId="0" applyBorder="1" applyAlignment="1">
      <alignment horizontal="center" vertical="center"/>
    </xf>
    <xf numFmtId="165" fontId="0" fillId="0" borderId="60" xfId="0" applyNumberFormat="1" applyBorder="1" applyAlignment="1">
      <alignment horizontal="center" vertical="center"/>
    </xf>
    <xf numFmtId="40" fontId="0" fillId="0" borderId="49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0" fillId="0" borderId="61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11" fillId="0" borderId="51" xfId="0" applyFont="1" applyBorder="1" applyAlignment="1" quotePrefix="1">
      <alignment horizontal="center" vertical="center"/>
    </xf>
    <xf numFmtId="0" fontId="11" fillId="0" borderId="52" xfId="0" applyFont="1" applyBorder="1" applyAlignment="1">
      <alignment horizontal="center" vertical="center"/>
    </xf>
    <xf numFmtId="40" fontId="0" fillId="0" borderId="48" xfId="0" applyNumberFormat="1" applyBorder="1" applyAlignment="1">
      <alignment horizontal="center" vertical="center"/>
    </xf>
    <xf numFmtId="40" fontId="0" fillId="0" borderId="0" xfId="0" applyNumberFormat="1" applyFont="1" applyBorder="1" applyAlignment="1">
      <alignment horizontal="centerContinuous" vertical="center"/>
    </xf>
    <xf numFmtId="9" fontId="0" fillId="0" borderId="6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BOB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&amp; RIN Prices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Mitchell, SD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2014 - 2015 Monthly Averages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RINs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('Mitchell SD 2-year Data'!$B$12:$B$23,'Mitchell SD 2-year Data'!$B$24:$B$35)</c:f>
              <c:strCache/>
            </c:strRef>
          </c:cat>
          <c:val>
            <c:numRef>
              <c:f>('Mitchell SD 2-year Data'!$H$12:$H$23,'Mitchell SD 2-year Data'!$H$24:$H$35)</c:f>
              <c:numCache/>
            </c:numRef>
          </c:val>
          <c:smooth val="0"/>
        </c:ser>
        <c:ser>
          <c:idx val="1"/>
          <c:order val="1"/>
          <c:tx>
            <c:v>BOB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('Mitchell SD 2-year Data'!$E$12:$E$23,'Mitchell SD 2-year Data'!$E$24:$E$35)</c:f>
              <c:numCache/>
            </c:numRef>
          </c:val>
          <c:smooth val="0"/>
        </c:ser>
        <c:axId val="66697208"/>
        <c:axId val="63403961"/>
      </c:lineChart>
      <c:dateAx>
        <c:axId val="66697208"/>
        <c:scaling>
          <c:orientation val="minMax"/>
        </c:scaling>
        <c:axPos val="b"/>
        <c:delete val="0"/>
        <c:numFmt formatCode="mmm\-yyyy" sourceLinked="1"/>
        <c:majorTickMark val="out"/>
        <c:minorTickMark val="none"/>
        <c:tickLblPos val="nextTo"/>
        <c:crossAx val="63403961"/>
        <c:crosses val="autoZero"/>
        <c:auto val="1"/>
        <c:baseTimeUnit val="months"/>
        <c:noMultiLvlLbl val="0"/>
      </c:dateAx>
      <c:valAx>
        <c:axId val="6340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6669720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BOB Prices vs. RIN Prices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Mitchell, SD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2014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- 2015 Monthly Averages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BOB vs. RINs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  <a:prstDash val="lgDash"/>
              </a:ln>
            </c:spPr>
            <c:trendlineType val="linear"/>
            <c:dispEq val="1"/>
            <c:dispRSqr val="1"/>
            <c:trendlineLbl>
              <c:layout>
                <c:manualLayout>
                  <c:x val="0.01975"/>
                  <c:y val="-0.29625"/>
                </c:manualLayout>
              </c:layout>
              <c:numFmt formatCode="General"/>
            </c:trendlineLbl>
          </c:trendline>
          <c:xVal>
            <c:numRef>
              <c:f>('Mitchell SD 2-year Data'!$H$12:$H$23,'Mitchell SD 2-year Data'!$H$24:$H$35)</c:f>
              <c:numCache/>
            </c:numRef>
          </c:xVal>
          <c:yVal>
            <c:numRef>
              <c:f>('Mitchell SD 2-year Data'!$E$12:$E$23,'Mitchell SD 2-year Data'!$E$24:$E$35)</c:f>
              <c:numCache/>
            </c:numRef>
          </c:yVal>
          <c:smooth val="0"/>
        </c:ser>
        <c:axId val="33764738"/>
        <c:axId val="35447187"/>
      </c:scatterChart>
      <c:valAx>
        <c:axId val="33764738"/>
        <c:scaling>
          <c:orientation val="minMax"/>
          <c:min val="30"/>
        </c:scaling>
        <c:axPos val="b"/>
        <c:delete val="0"/>
        <c:numFmt formatCode="_(* #,##0.00_);_(* \(#,##0.00\);_(* &quot;-&quot;??_);_(@_)" sourceLinked="1"/>
        <c:majorTickMark val="out"/>
        <c:minorTickMark val="none"/>
        <c:tickLblPos val="nextTo"/>
        <c:crossAx val="35447187"/>
        <c:crosses val="autoZero"/>
        <c:crossBetween val="midCat"/>
        <c:dispUnits/>
      </c:valAx>
      <c:valAx>
        <c:axId val="35447187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33764738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BOB Price 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Δ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vs. RIN Price 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Δ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Mitchell, SD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2014 - 2015 Monthly Changes in Average Prices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 BOB vs. Δ RINs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  <a:prstDash val="lgDash"/>
              </a:ln>
            </c:spPr>
            <c:trendlineType val="linear"/>
            <c:dispEq val="1"/>
            <c:dispRSqr val="1"/>
            <c:trendlineLbl>
              <c:layout>
                <c:manualLayout>
                  <c:x val="0.0845"/>
                  <c:y val="-0.396"/>
                </c:manualLayout>
              </c:layout>
              <c:numFmt formatCode="General"/>
            </c:trendlineLbl>
          </c:trendline>
          <c:xVal>
            <c:numRef>
              <c:f>'Mitchell SD 2-year Data'!$I$13:$I$35</c:f>
              <c:numCache/>
            </c:numRef>
          </c:xVal>
          <c:yVal>
            <c:numRef>
              <c:f>'Mitchell SD 2-year Data'!$F$13:$F$35</c:f>
              <c:numCache/>
            </c:numRef>
          </c:yVal>
          <c:smooth val="0"/>
        </c:ser>
        <c:axId val="50589228"/>
        <c:axId val="52649869"/>
      </c:scatterChart>
      <c:valAx>
        <c:axId val="50589228"/>
        <c:scaling>
          <c:orientation val="minMax"/>
          <c:max val="35"/>
          <c:min val="-30"/>
        </c:scaling>
        <c:axPos val="b"/>
        <c:delete val="0"/>
        <c:numFmt formatCode="_(* #,##0.00_);_(* \(#,##0.00\);_(* &quot;-&quot;??_);_(@_)" sourceLinked="1"/>
        <c:majorTickMark val="out"/>
        <c:minorTickMark val="none"/>
        <c:tickLblPos val="nextTo"/>
        <c:crossAx val="52649869"/>
        <c:crossesAt val="-60"/>
        <c:crossBetween val="midCat"/>
        <c:dispUnits/>
      </c:valAx>
      <c:valAx>
        <c:axId val="52649869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50589228"/>
        <c:crossesAt val="-30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EtOH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&amp; RIN Prices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Mitchell, SD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2014 - 2015 Monthly Averages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RINs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('Mitchell SD 2-year Data'!$B$12:$B$23,'Mitchell SD 2-year Data'!$B$24:$B$35)</c:f>
              <c:strCache/>
            </c:strRef>
          </c:cat>
          <c:val>
            <c:numRef>
              <c:f>'Mitchell SD 2-year Data'!$H$12:$H$35</c:f>
              <c:numCache/>
            </c:numRef>
          </c:val>
          <c:smooth val="0"/>
        </c:ser>
        <c:ser>
          <c:idx val="1"/>
          <c:order val="1"/>
          <c:tx>
            <c:v>EtOH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'Mitchell SD 2-year Data'!$K$12:$K$35</c:f>
              <c:numCache/>
            </c:numRef>
          </c:val>
          <c:smooth val="0"/>
        </c:ser>
        <c:axId val="4086774"/>
        <c:axId val="36780967"/>
      </c:lineChart>
      <c:dateAx>
        <c:axId val="4086774"/>
        <c:scaling>
          <c:orientation val="minMax"/>
        </c:scaling>
        <c:axPos val="b"/>
        <c:delete val="0"/>
        <c:numFmt formatCode="mmm\-yyyy" sourceLinked="1"/>
        <c:majorTickMark val="out"/>
        <c:minorTickMark val="none"/>
        <c:tickLblPos val="nextTo"/>
        <c:crossAx val="36780967"/>
        <c:crosses val="autoZero"/>
        <c:auto val="1"/>
        <c:baseTimeUnit val="months"/>
        <c:noMultiLvlLbl val="0"/>
      </c:dateAx>
      <c:valAx>
        <c:axId val="3678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408677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EtOH Prices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 vs D6 RIN Prices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Mitchell, SD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2014 - 2015 Monthly Averages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EtOH vs D6 RIN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  <a:prstDash val="lgDash"/>
              </a:ln>
            </c:spPr>
            <c:trendlineType val="linear"/>
            <c:dispEq val="1"/>
            <c:dispRSqr val="1"/>
            <c:trendlineLbl>
              <c:layout>
                <c:manualLayout>
                  <c:x val="0.0845"/>
                  <c:y val="-0.396"/>
                </c:manualLayout>
              </c:layout>
              <c:numFmt formatCode="General"/>
            </c:trendlineLbl>
          </c:trendline>
          <c:xVal>
            <c:numRef>
              <c:f>'Mitchell SD 2-year Data'!$H$12:$H$35</c:f>
              <c:numCache/>
            </c:numRef>
          </c:xVal>
          <c:yVal>
            <c:numRef>
              <c:f>'Mitchell SD 2-year Data'!$K$12:$K$35</c:f>
              <c:numCache/>
            </c:numRef>
          </c:yVal>
          <c:smooth val="0"/>
        </c:ser>
        <c:axId val="62593248"/>
        <c:axId val="26468321"/>
      </c:scatterChart>
      <c:valAx>
        <c:axId val="62593248"/>
        <c:scaling>
          <c:orientation val="minMax"/>
          <c:min val="20"/>
        </c:scaling>
        <c:axPos val="b"/>
        <c:delete val="0"/>
        <c:numFmt formatCode="_(* #,##0.00_);_(* \(#,##0.00\);_(* &quot;-&quot;??_);_(@_)" sourceLinked="1"/>
        <c:majorTickMark val="out"/>
        <c:minorTickMark val="none"/>
        <c:tickLblPos val="nextTo"/>
        <c:crossAx val="26468321"/>
        <c:crossesAt val="-60"/>
        <c:crossBetween val="midCat"/>
        <c:dispUnits/>
      </c:valAx>
      <c:valAx>
        <c:axId val="26468321"/>
        <c:scaling>
          <c:orientation val="minMax"/>
          <c:min val="100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62593248"/>
        <c:crossesAt val="-30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EtOH Price 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Δ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vs. RIN Price </a:t>
            </a:r>
            <a:r>
              <a:rPr lang="en-US" cap="none" sz="2400" b="1" i="0" u="none" baseline="0">
                <a:latin typeface="Calibri"/>
                <a:ea typeface="Calibri"/>
                <a:cs typeface="Calibri"/>
              </a:rPr>
              <a:t>Δ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Mitchell, SD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2014 - 2015 Monthly Changes in Average Prices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 EtOH vs. Δ RINs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  <a:prstDash val="lgDash"/>
              </a:ln>
            </c:spPr>
            <c:trendlineType val="linear"/>
            <c:dispEq val="1"/>
            <c:dispRSqr val="1"/>
            <c:trendlineLbl>
              <c:layout>
                <c:manualLayout>
                  <c:x val="0.0845"/>
                  <c:y val="-0.396"/>
                </c:manualLayout>
              </c:layout>
              <c:numFmt formatCode="General"/>
            </c:trendlineLbl>
          </c:trendline>
          <c:xVal>
            <c:numRef>
              <c:f>'Mitchell SD 2-year Data'!$I$13:$I$35</c:f>
              <c:numCache/>
            </c:numRef>
          </c:xVal>
          <c:yVal>
            <c:numRef>
              <c:f>'Mitchell SD 2-year Data'!$L$13:$L$35</c:f>
              <c:numCache/>
            </c:numRef>
          </c:yVal>
          <c:smooth val="0"/>
        </c:ser>
        <c:axId val="36888298"/>
        <c:axId val="63559227"/>
      </c:scatterChart>
      <c:valAx>
        <c:axId val="36888298"/>
        <c:scaling>
          <c:orientation val="minMax"/>
          <c:max val="30"/>
          <c:min val="-30"/>
        </c:scaling>
        <c:axPos val="b"/>
        <c:delete val="0"/>
        <c:numFmt formatCode="_(* #,##0.00_);_(* \(#,##0.00\);_(* &quot;-&quot;??_);_(@_)" sourceLinked="1"/>
        <c:majorTickMark val="out"/>
        <c:minorTickMark val="none"/>
        <c:tickLblPos val="nextTo"/>
        <c:crossAx val="63559227"/>
        <c:crossesAt val="-60"/>
        <c:crossBetween val="midCat"/>
        <c:dispUnits/>
      </c:valAx>
      <c:valAx>
        <c:axId val="63559227"/>
        <c:scaling>
          <c:orientation val="minMax"/>
          <c:min val="-60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36888298"/>
        <c:crossesAt val="-30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E10 Price vs. RIN Price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
Mitchell, SD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
2014 - 2015 Monthly Changes in Average Prices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E10 vs RIN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4925">
                <a:solidFill>
                  <a:srgbClr val="4F81BD"/>
                </a:solidFill>
                <a:prstDash val="lgDash"/>
              </a:ln>
            </c:spPr>
            <c:trendlineType val="linear"/>
            <c:dispEq val="1"/>
            <c:dispRSqr val="1"/>
            <c:trendlineLbl>
              <c:layout>
                <c:manualLayout>
                  <c:x val="0.074"/>
                  <c:y val="-0.316"/>
                </c:manualLayout>
              </c:layout>
              <c:numFmt formatCode="General"/>
            </c:trendlineLbl>
          </c:trendline>
          <c:xVal>
            <c:numRef>
              <c:f>'Mitchell SD 2-year Data'!$H$13:$H$35</c:f>
              <c:numCache/>
            </c:numRef>
          </c:xVal>
          <c:yVal>
            <c:numRef>
              <c:f>'Mitchell SD 2-year Data'!$C$13:$C$35</c:f>
              <c:numCache/>
            </c:numRef>
          </c:yVal>
          <c:smooth val="0"/>
        </c:ser>
        <c:axId val="35162132"/>
        <c:axId val="48023733"/>
      </c:scatterChart>
      <c:valAx>
        <c:axId val="35162132"/>
        <c:scaling>
          <c:orientation val="minMax"/>
          <c:min val="30"/>
        </c:scaling>
        <c:axPos val="b"/>
        <c:delete val="0"/>
        <c:numFmt formatCode="_(* #,##0.00_);_(* \(#,##0.00\);_(* &quot;-&quot;??_);_(@_)" sourceLinked="1"/>
        <c:majorTickMark val="out"/>
        <c:minorTickMark val="none"/>
        <c:tickLblPos val="nextTo"/>
        <c:crossAx val="48023733"/>
        <c:crosses val="autoZero"/>
        <c:crossBetween val="midCat"/>
        <c:dispUnits/>
      </c:valAx>
      <c:valAx>
        <c:axId val="48023733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35162132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E10 Price </a:t>
            </a:r>
            <a:r>
              <a:rPr lang="en-US" cap="none" sz="24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rPr>
              <a:t>Δ</a:t>
            </a:r>
            <a:r>
              <a:rPr lang="en-US" cap="none" sz="2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 vs. RIN Price </a:t>
            </a:r>
            <a:r>
              <a:rPr lang="en-US" cap="none" sz="24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rPr>
              <a:t>Δ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
Mitchell, SD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
2014 - 2015 Monthly Changes in Average Prices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E10 Δ vs RIN Δ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4925">
                <a:solidFill>
                  <a:srgbClr val="4F81BD"/>
                </a:solidFill>
                <a:prstDash val="lgDash"/>
              </a:ln>
            </c:spPr>
            <c:trendlineType val="linear"/>
            <c:dispEq val="1"/>
            <c:dispRSqr val="1"/>
            <c:trendlineLbl>
              <c:layout>
                <c:manualLayout>
                  <c:x val="0.074"/>
                  <c:y val="-0.316"/>
                </c:manualLayout>
              </c:layout>
              <c:numFmt formatCode="General"/>
            </c:trendlineLbl>
          </c:trendline>
          <c:xVal>
            <c:numRef>
              <c:f>'Mitchell SD 2-year Data'!$I$13:$I$35</c:f>
              <c:numCache/>
            </c:numRef>
          </c:xVal>
          <c:yVal>
            <c:numRef>
              <c:f>'Mitchell SD 2-year Data'!$D$13:$D$35</c:f>
              <c:numCache/>
            </c:numRef>
          </c:yVal>
          <c:smooth val="0"/>
        </c:ser>
        <c:axId val="29560414"/>
        <c:axId val="64717135"/>
      </c:scatterChart>
      <c:valAx>
        <c:axId val="29560414"/>
        <c:scaling>
          <c:orientation val="minMax"/>
        </c:scaling>
        <c:axPos val="b"/>
        <c:delete val="0"/>
        <c:numFmt formatCode="_(* #,##0.00_);_(* \(#,##0.00\);_(* &quot;-&quot;??_);_(@_)" sourceLinked="1"/>
        <c:majorTickMark val="out"/>
        <c:minorTickMark val="none"/>
        <c:tickLblPos val="nextTo"/>
        <c:crossAx val="64717135"/>
        <c:crosses val="autoZero"/>
        <c:crossBetween val="midCat"/>
        <c:dispUnits/>
      </c:valAx>
      <c:valAx>
        <c:axId val="64717135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out"/>
        <c:minorTickMark val="none"/>
        <c:tickLblPos val="nextTo"/>
        <c:crossAx val="29560414"/>
        <c:crossesAt val="-60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workbookViewId="0" topLeftCell="A1">
      <pane xSplit="2" ySplit="11" topLeftCell="C23" activePane="bottomRight" state="frozen"/>
      <selection pane="topRight" activeCell="C1" sqref="C1"/>
      <selection pane="bottomLeft" activeCell="A9" sqref="A9"/>
      <selection pane="bottomRight" activeCell="C38" sqref="C38"/>
    </sheetView>
  </sheetViews>
  <sheetFormatPr defaultColWidth="9.140625" defaultRowHeight="15"/>
  <cols>
    <col min="1" max="1" width="2.140625" style="0" customWidth="1"/>
    <col min="2" max="2" width="16.57421875" style="0" customWidth="1"/>
    <col min="3" max="3" width="10.57421875" style="0" bestFit="1" customWidth="1"/>
    <col min="4" max="4" width="7.7109375" style="0" bestFit="1" customWidth="1"/>
    <col min="5" max="5" width="10.7109375" style="0" bestFit="1" customWidth="1"/>
    <col min="6" max="6" width="10.7109375" style="0" customWidth="1"/>
    <col min="7" max="7" width="2.7109375" style="0" customWidth="1"/>
    <col min="8" max="8" width="7.00390625" style="0" bestFit="1" customWidth="1"/>
    <col min="9" max="9" width="7.7109375" style="0" bestFit="1" customWidth="1"/>
    <col min="10" max="10" width="2.7109375" style="0" customWidth="1"/>
    <col min="11" max="11" width="8.00390625" style="0" bestFit="1" customWidth="1"/>
    <col min="12" max="12" width="8.00390625" style="0" customWidth="1"/>
  </cols>
  <sheetData>
    <row r="1" spans="1:7" ht="15">
      <c r="A1" s="5" t="s">
        <v>11</v>
      </c>
      <c r="E1" s="2"/>
      <c r="F1" s="2"/>
      <c r="G1" s="2"/>
    </row>
    <row r="2" spans="1:7" ht="15">
      <c r="A2" s="5" t="s">
        <v>13</v>
      </c>
      <c r="C2" s="9"/>
      <c r="E2" s="2"/>
      <c r="F2" s="2"/>
      <c r="G2" s="2"/>
    </row>
    <row r="3" spans="1:7" ht="15">
      <c r="A3" s="5" t="s">
        <v>12</v>
      </c>
      <c r="C3" s="9"/>
      <c r="E3" s="2"/>
      <c r="F3" s="2"/>
      <c r="G3" s="2"/>
    </row>
    <row r="4" spans="3:7" ht="15">
      <c r="C4" s="9"/>
      <c r="E4" s="2"/>
      <c r="F4" s="2"/>
      <c r="G4" s="2"/>
    </row>
    <row r="5" ht="15">
      <c r="C5" s="9"/>
    </row>
    <row r="6" spans="8:12" ht="15">
      <c r="H6" s="4"/>
      <c r="I6" s="4"/>
      <c r="J6" s="4"/>
      <c r="K6" s="4"/>
      <c r="L6" s="4"/>
    </row>
    <row r="7" spans="3:12" ht="15">
      <c r="C7" s="5"/>
      <c r="D7" s="5"/>
      <c r="E7" s="5"/>
      <c r="F7" s="5"/>
      <c r="G7" s="5"/>
      <c r="H7" s="7"/>
      <c r="I7" s="7"/>
      <c r="J7" s="7"/>
      <c r="K7" s="7"/>
      <c r="L7" s="7"/>
    </row>
    <row r="8" spans="3:12" ht="15">
      <c r="C8" s="8" t="s">
        <v>5</v>
      </c>
      <c r="D8" s="7"/>
      <c r="E8" s="8" t="s">
        <v>6</v>
      </c>
      <c r="F8" s="8"/>
      <c r="G8" s="8"/>
      <c r="H8" s="8" t="s">
        <v>7</v>
      </c>
      <c r="I8" s="7"/>
      <c r="J8" s="7"/>
      <c r="K8" s="8" t="s">
        <v>8</v>
      </c>
      <c r="L8" s="8"/>
    </row>
    <row r="9" spans="3:12" ht="15">
      <c r="C9" s="1" t="s">
        <v>0</v>
      </c>
      <c r="D9" s="1"/>
      <c r="E9" s="1" t="s">
        <v>0</v>
      </c>
      <c r="F9" s="1"/>
      <c r="G9" s="1"/>
      <c r="H9" s="7"/>
      <c r="I9" s="7"/>
      <c r="J9" s="7"/>
      <c r="K9" s="7"/>
      <c r="L9" s="7"/>
    </row>
    <row r="10" spans="3:12" ht="15">
      <c r="C10" s="6"/>
      <c r="D10" s="6"/>
      <c r="E10" s="6"/>
      <c r="F10" s="6"/>
      <c r="G10" s="6"/>
      <c r="H10" s="8"/>
      <c r="I10" s="7"/>
      <c r="J10" s="7"/>
      <c r="K10" s="7" t="s">
        <v>3</v>
      </c>
      <c r="L10" s="7"/>
    </row>
    <row r="11" spans="3:12" ht="15">
      <c r="C11" s="6" t="s">
        <v>1</v>
      </c>
      <c r="D11" s="6" t="s">
        <v>124</v>
      </c>
      <c r="E11" s="6" t="s">
        <v>2</v>
      </c>
      <c r="F11" s="6" t="s">
        <v>15</v>
      </c>
      <c r="G11" s="6"/>
      <c r="H11" s="7" t="s">
        <v>9</v>
      </c>
      <c r="I11" s="7" t="s">
        <v>16</v>
      </c>
      <c r="J11" s="7"/>
      <c r="K11" s="7" t="s">
        <v>4</v>
      </c>
      <c r="L11" s="7" t="s">
        <v>17</v>
      </c>
    </row>
    <row r="12" spans="2:13" ht="15.5">
      <c r="B12" s="10">
        <v>41654</v>
      </c>
      <c r="C12" s="2">
        <v>262.40272727272725</v>
      </c>
      <c r="D12" s="2"/>
      <c r="E12" s="2">
        <v>265.7890909090909</v>
      </c>
      <c r="F12" s="2"/>
      <c r="G12" s="2"/>
      <c r="H12" s="2">
        <v>32.46590909090909</v>
      </c>
      <c r="K12" s="2">
        <v>202.67272727272726</v>
      </c>
      <c r="L12" s="2"/>
      <c r="M12" s="3"/>
    </row>
    <row r="13" spans="2:12" ht="15.5">
      <c r="B13" s="10">
        <v>41685</v>
      </c>
      <c r="C13" s="2">
        <v>278.1825</v>
      </c>
      <c r="D13" s="2">
        <f>C13-C12</f>
        <v>15.779772727272757</v>
      </c>
      <c r="E13" s="2">
        <v>285.527</v>
      </c>
      <c r="F13" s="2">
        <f>E13-E12</f>
        <v>19.737909090909113</v>
      </c>
      <c r="G13" s="2"/>
      <c r="H13" s="2">
        <v>52.05263157894737</v>
      </c>
      <c r="I13" s="2">
        <f>H13-H12</f>
        <v>19.586722488038276</v>
      </c>
      <c r="K13" s="2">
        <v>203.34473684210522</v>
      </c>
      <c r="L13" s="2">
        <f>K13-K12</f>
        <v>0.6720095693779626</v>
      </c>
    </row>
    <row r="14" spans="2:12" ht="15.5">
      <c r="B14" s="10">
        <v>41713</v>
      </c>
      <c r="C14" s="2">
        <v>289.8547619047619</v>
      </c>
      <c r="D14" s="2">
        <f aca="true" t="shared" si="0" ref="D14:F35">C14-C13</f>
        <v>11.67226190476191</v>
      </c>
      <c r="E14" s="2">
        <v>296.02571428571434</v>
      </c>
      <c r="F14" s="2">
        <f t="shared" si="0"/>
        <v>10.498714285714357</v>
      </c>
      <c r="G14" s="2"/>
      <c r="H14" s="2">
        <v>50.035714285714285</v>
      </c>
      <c r="I14" s="2">
        <f aca="true" t="shared" si="1" ref="I14:I35">H14-H13</f>
        <v>-2.016917293233085</v>
      </c>
      <c r="K14" s="2">
        <v>283.06666666666666</v>
      </c>
      <c r="L14" s="2">
        <f aca="true" t="shared" si="2" ref="L14:L35">K14-K13</f>
        <v>79.72192982456144</v>
      </c>
    </row>
    <row r="15" spans="2:12" ht="15.5">
      <c r="B15" s="10">
        <v>41744</v>
      </c>
      <c r="C15" s="2">
        <v>293.3427272727273</v>
      </c>
      <c r="D15" s="2">
        <f t="shared" si="0"/>
        <v>3.487965367965387</v>
      </c>
      <c r="E15" s="2">
        <v>295.2604545454546</v>
      </c>
      <c r="F15" s="2">
        <f t="shared" si="0"/>
        <v>-0.7652597402597507</v>
      </c>
      <c r="G15" s="2"/>
      <c r="H15" s="2">
        <v>43.69047619047619</v>
      </c>
      <c r="I15" s="2">
        <f t="shared" si="1"/>
        <v>-6.345238095238095</v>
      </c>
      <c r="K15" s="2">
        <v>268.7690476190477</v>
      </c>
      <c r="L15" s="2">
        <f t="shared" si="2"/>
        <v>-14.29761904761898</v>
      </c>
    </row>
    <row r="16" spans="2:12" ht="15.5">
      <c r="B16" s="10">
        <v>41774</v>
      </c>
      <c r="C16" s="2">
        <v>287.92227272727274</v>
      </c>
      <c r="D16" s="2">
        <f t="shared" si="0"/>
        <v>-5.420454545454561</v>
      </c>
      <c r="E16" s="2">
        <v>290.62954545454545</v>
      </c>
      <c r="F16" s="2">
        <f t="shared" si="0"/>
        <v>-4.630909090909142</v>
      </c>
      <c r="G16" s="2"/>
      <c r="H16" s="2">
        <v>44.70238095238095</v>
      </c>
      <c r="I16" s="2">
        <f t="shared" si="1"/>
        <v>1.0119047619047592</v>
      </c>
      <c r="K16" s="2">
        <v>228.83095238095237</v>
      </c>
      <c r="L16" s="2">
        <f t="shared" si="2"/>
        <v>-39.938095238095315</v>
      </c>
    </row>
    <row r="17" spans="2:12" ht="15.5">
      <c r="B17" s="10">
        <v>41805</v>
      </c>
      <c r="C17" s="2">
        <v>295.03809523809514</v>
      </c>
      <c r="D17" s="2">
        <f t="shared" si="0"/>
        <v>7.115822510822397</v>
      </c>
      <c r="E17" s="2">
        <v>299.4604761904762</v>
      </c>
      <c r="F17" s="2">
        <f t="shared" si="0"/>
        <v>8.830930735930735</v>
      </c>
      <c r="G17" s="2"/>
      <c r="H17" s="2">
        <v>49.035714285714285</v>
      </c>
      <c r="I17" s="2">
        <f t="shared" si="1"/>
        <v>4.333333333333336</v>
      </c>
      <c r="K17" s="2">
        <v>217.95595238095237</v>
      </c>
      <c r="L17" s="2">
        <f t="shared" si="2"/>
        <v>-10.875</v>
      </c>
    </row>
    <row r="18" spans="2:12" ht="15.5">
      <c r="B18" s="10">
        <v>41835</v>
      </c>
      <c r="C18" s="2">
        <v>276.21863636363634</v>
      </c>
      <c r="D18" s="2">
        <f t="shared" si="0"/>
        <v>-18.819458874458803</v>
      </c>
      <c r="E18" s="2">
        <v>280.39409090909095</v>
      </c>
      <c r="F18" s="2">
        <f t="shared" si="0"/>
        <v>-19.066385281385237</v>
      </c>
      <c r="G18" s="2"/>
      <c r="H18" s="2">
        <v>51.04545454545455</v>
      </c>
      <c r="I18" s="2">
        <f t="shared" si="1"/>
        <v>2.009740259740262</v>
      </c>
      <c r="K18" s="2">
        <v>215.6681818181818</v>
      </c>
      <c r="L18" s="2">
        <f t="shared" si="2"/>
        <v>-2.287770562770561</v>
      </c>
    </row>
    <row r="19" spans="2:12" ht="15.5">
      <c r="B19" s="10">
        <v>41866</v>
      </c>
      <c r="C19" s="2">
        <v>272.1328571428571</v>
      </c>
      <c r="D19" s="2">
        <f t="shared" si="0"/>
        <v>-4.085779220779216</v>
      </c>
      <c r="E19" s="2">
        <v>277.1747619047619</v>
      </c>
      <c r="F19" s="2">
        <f t="shared" si="0"/>
        <v>-3.2193290043290403</v>
      </c>
      <c r="G19" s="2"/>
      <c r="H19" s="2">
        <v>50.98809523809524</v>
      </c>
      <c r="I19" s="2">
        <f t="shared" si="1"/>
        <v>-0.057359307359305944</v>
      </c>
      <c r="K19" s="2">
        <v>223.59761904761905</v>
      </c>
      <c r="L19" s="2">
        <f t="shared" si="2"/>
        <v>7.929437229437241</v>
      </c>
    </row>
    <row r="20" spans="2:12" ht="15.5">
      <c r="B20" s="10">
        <v>41897</v>
      </c>
      <c r="C20" s="2">
        <v>264.1290476190476</v>
      </c>
      <c r="D20" s="2">
        <f t="shared" si="0"/>
        <v>-8.003809523809537</v>
      </c>
      <c r="E20" s="2">
        <v>270.5238095238095</v>
      </c>
      <c r="F20" s="2">
        <f t="shared" si="0"/>
        <v>-6.65095238095239</v>
      </c>
      <c r="G20" s="2"/>
      <c r="H20" s="2">
        <v>46.833333333333336</v>
      </c>
      <c r="I20" s="2">
        <f t="shared" si="1"/>
        <v>-4.154761904761905</v>
      </c>
      <c r="K20" s="2">
        <v>182.72380952380956</v>
      </c>
      <c r="L20" s="2">
        <f t="shared" si="2"/>
        <v>-40.873809523809484</v>
      </c>
    </row>
    <row r="21" spans="2:12" ht="15.5">
      <c r="B21" s="10">
        <v>41927</v>
      </c>
      <c r="C21" s="2">
        <v>240.86739130434785</v>
      </c>
      <c r="D21" s="2">
        <f t="shared" si="0"/>
        <v>-23.261656314699735</v>
      </c>
      <c r="E21" s="2">
        <v>249.5486956521739</v>
      </c>
      <c r="F21" s="2">
        <f t="shared" si="0"/>
        <v>-20.975113871635614</v>
      </c>
      <c r="G21" s="2"/>
      <c r="H21" s="2">
        <v>46.82608695652174</v>
      </c>
      <c r="I21" s="2">
        <f t="shared" si="1"/>
        <v>-0.007246376811593791</v>
      </c>
      <c r="K21" s="2">
        <v>167.57173913043476</v>
      </c>
      <c r="L21" s="2">
        <f t="shared" si="2"/>
        <v>-15.1520703933748</v>
      </c>
    </row>
    <row r="22" spans="2:12" ht="15.5">
      <c r="B22" s="10">
        <v>41958</v>
      </c>
      <c r="C22" s="2">
        <v>203.30473684210523</v>
      </c>
      <c r="D22" s="2">
        <f t="shared" si="0"/>
        <v>-37.56265446224262</v>
      </c>
      <c r="E22" s="2">
        <v>207.25421052631577</v>
      </c>
      <c r="F22" s="2">
        <f t="shared" si="0"/>
        <v>-42.29448512585813</v>
      </c>
      <c r="G22" s="2"/>
      <c r="H22" s="2">
        <v>50.19444444444444</v>
      </c>
      <c r="I22" s="2">
        <f t="shared" si="1"/>
        <v>3.368357487922701</v>
      </c>
      <c r="K22" s="2">
        <v>232.91111111111113</v>
      </c>
      <c r="L22" s="2">
        <f t="shared" si="2"/>
        <v>65.33937198067636</v>
      </c>
    </row>
    <row r="23" spans="2:12" ht="15.5">
      <c r="B23" s="10">
        <v>41988</v>
      </c>
      <c r="C23" s="2">
        <v>156.9640909090909</v>
      </c>
      <c r="D23" s="2">
        <f t="shared" si="0"/>
        <v>-46.340645933014315</v>
      </c>
      <c r="E23" s="2">
        <v>157.25772727272727</v>
      </c>
      <c r="F23" s="2">
        <f t="shared" si="0"/>
        <v>-49.99648325358851</v>
      </c>
      <c r="G23" s="2"/>
      <c r="H23" s="2">
        <v>64.30952380952381</v>
      </c>
      <c r="I23" s="2">
        <f t="shared" si="1"/>
        <v>14.115079365079367</v>
      </c>
      <c r="K23" s="2">
        <v>194.14285714285714</v>
      </c>
      <c r="L23" s="2">
        <f t="shared" si="2"/>
        <v>-38.76825396825399</v>
      </c>
    </row>
    <row r="24" spans="2:12" ht="15.5">
      <c r="B24" s="10">
        <v>42019</v>
      </c>
      <c r="C24" s="2">
        <v>136.23619047619047</v>
      </c>
      <c r="D24" s="2">
        <f t="shared" si="0"/>
        <v>-20.72790043290044</v>
      </c>
      <c r="E24" s="2">
        <v>137.34142857142854</v>
      </c>
      <c r="F24" s="2">
        <f t="shared" si="0"/>
        <v>-19.91629870129873</v>
      </c>
      <c r="G24" s="2"/>
      <c r="H24" s="2">
        <v>71.7</v>
      </c>
      <c r="I24" s="2">
        <f t="shared" si="1"/>
        <v>7.390476190476193</v>
      </c>
      <c r="K24" s="2">
        <v>140.2657142857143</v>
      </c>
      <c r="L24" s="2">
        <f t="shared" si="2"/>
        <v>-53.87714285714284</v>
      </c>
    </row>
    <row r="25" spans="2:12" ht="15.5">
      <c r="B25" s="10">
        <v>42050</v>
      </c>
      <c r="C25" s="2">
        <v>169.48699999999997</v>
      </c>
      <c r="D25" s="2">
        <f t="shared" si="0"/>
        <v>33.250809523809494</v>
      </c>
      <c r="E25" s="2">
        <v>174.673</v>
      </c>
      <c r="F25" s="2">
        <f t="shared" si="0"/>
        <v>37.331571428571465</v>
      </c>
      <c r="G25" s="2"/>
      <c r="H25" s="2">
        <v>71.45</v>
      </c>
      <c r="I25" s="2">
        <f t="shared" si="1"/>
        <v>-0.25</v>
      </c>
      <c r="K25" s="2">
        <v>138.59249999999997</v>
      </c>
      <c r="L25" s="2">
        <f t="shared" si="2"/>
        <v>-1.673214285714323</v>
      </c>
    </row>
    <row r="26" spans="2:12" ht="15.5">
      <c r="B26" s="10">
        <v>42078</v>
      </c>
      <c r="C26" s="2">
        <v>176.79681818181817</v>
      </c>
      <c r="D26" s="2">
        <f t="shared" si="0"/>
        <v>7.309818181818201</v>
      </c>
      <c r="E26" s="2">
        <v>182.83318181818183</v>
      </c>
      <c r="F26" s="2">
        <f t="shared" si="0"/>
        <v>8.160181818181826</v>
      </c>
      <c r="G26" s="2"/>
      <c r="H26" s="2">
        <v>68.67</v>
      </c>
      <c r="I26" s="2">
        <f t="shared" si="1"/>
        <v>-2.780000000000001</v>
      </c>
      <c r="K26" s="2">
        <v>144.68454545454543</v>
      </c>
      <c r="L26" s="2">
        <f t="shared" si="2"/>
        <v>6.092045454545456</v>
      </c>
    </row>
    <row r="27" spans="2:12" ht="15.5">
      <c r="B27" s="10">
        <v>42109</v>
      </c>
      <c r="C27" s="2">
        <v>176.48909090909095</v>
      </c>
      <c r="D27" s="2">
        <f t="shared" si="0"/>
        <v>-0.3077272727272202</v>
      </c>
      <c r="E27" s="2">
        <v>181.61136363636362</v>
      </c>
      <c r="F27" s="2">
        <f t="shared" si="0"/>
        <v>-1.2218181818182074</v>
      </c>
      <c r="G27" s="2"/>
      <c r="H27" s="2">
        <v>70.6</v>
      </c>
      <c r="I27" s="2">
        <f t="shared" si="1"/>
        <v>1.9299999999999926</v>
      </c>
      <c r="K27" s="2">
        <v>158.36190476190473</v>
      </c>
      <c r="L27" s="2">
        <f t="shared" si="2"/>
        <v>13.677359307359296</v>
      </c>
    </row>
    <row r="28" spans="2:12" ht="15.5">
      <c r="B28" s="10">
        <v>42139</v>
      </c>
      <c r="C28" s="2">
        <v>192.40499999999997</v>
      </c>
      <c r="D28" s="2">
        <f t="shared" si="0"/>
        <v>15.915909090909025</v>
      </c>
      <c r="E28" s="2">
        <v>198.87900000000002</v>
      </c>
      <c r="F28" s="2">
        <f t="shared" si="0"/>
        <v>17.2676363636364</v>
      </c>
      <c r="G28" s="2"/>
      <c r="H28" s="2">
        <v>70.4</v>
      </c>
      <c r="I28" s="2">
        <f t="shared" si="1"/>
        <v>-0.19999999999998863</v>
      </c>
      <c r="K28" s="2">
        <v>162.2</v>
      </c>
      <c r="L28" s="2">
        <f t="shared" si="2"/>
        <v>3.8380952380952635</v>
      </c>
    </row>
    <row r="29" spans="2:12" ht="15.5">
      <c r="B29" s="10">
        <v>42170</v>
      </c>
      <c r="C29" s="2">
        <v>199.11454545454544</v>
      </c>
      <c r="D29" s="2">
        <f t="shared" si="0"/>
        <v>6.709545454545463</v>
      </c>
      <c r="E29" s="2">
        <v>204.45636363636365</v>
      </c>
      <c r="F29" s="2">
        <f t="shared" si="0"/>
        <v>5.5773636363636285</v>
      </c>
      <c r="G29" s="2"/>
      <c r="H29" s="2">
        <v>43.96590909090909</v>
      </c>
      <c r="I29" s="2">
        <f t="shared" si="1"/>
        <v>-26.434090909090912</v>
      </c>
      <c r="K29" s="2">
        <v>151.575</v>
      </c>
      <c r="L29" s="2">
        <f t="shared" si="2"/>
        <v>-10.625</v>
      </c>
    </row>
    <row r="30" spans="2:12" ht="15.5">
      <c r="B30" s="10">
        <v>42200</v>
      </c>
      <c r="C30" s="2">
        <v>192.73863636363637</v>
      </c>
      <c r="D30" s="2">
        <f t="shared" si="0"/>
        <v>-6.375909090909062</v>
      </c>
      <c r="E30" s="2">
        <v>198.5181818181818</v>
      </c>
      <c r="F30" s="2">
        <f t="shared" si="0"/>
        <v>-5.938181818181846</v>
      </c>
      <c r="G30" s="2"/>
      <c r="H30" s="2">
        <v>43.440909090909095</v>
      </c>
      <c r="I30" s="2">
        <f t="shared" si="1"/>
        <v>-0.5249999999999986</v>
      </c>
      <c r="K30" s="2">
        <v>156.14318181818183</v>
      </c>
      <c r="L30" s="2">
        <f t="shared" si="2"/>
        <v>4.568181818181841</v>
      </c>
    </row>
    <row r="31" spans="2:12" ht="15.5">
      <c r="B31" s="10">
        <v>42231</v>
      </c>
      <c r="C31" s="2">
        <v>173.49333333333334</v>
      </c>
      <c r="D31" s="2">
        <f t="shared" si="0"/>
        <v>-19.245303030303035</v>
      </c>
      <c r="E31" s="2">
        <v>178.2847619047619</v>
      </c>
      <c r="F31" s="2">
        <f t="shared" si="0"/>
        <v>-20.233419913419908</v>
      </c>
      <c r="G31" s="2"/>
      <c r="H31" s="2">
        <v>38.833333333333336</v>
      </c>
      <c r="I31" s="2">
        <f t="shared" si="1"/>
        <v>-4.607575757575759</v>
      </c>
      <c r="K31" s="2">
        <v>146.20714285714286</v>
      </c>
      <c r="L31" s="2">
        <f t="shared" si="2"/>
        <v>-9.936038961038975</v>
      </c>
    </row>
    <row r="32" spans="2:12" ht="15.5">
      <c r="B32" s="10">
        <v>42262</v>
      </c>
      <c r="C32" s="2">
        <v>153.38380952380953</v>
      </c>
      <c r="D32" s="2">
        <f t="shared" si="0"/>
        <v>-20.109523809523807</v>
      </c>
      <c r="E32" s="2">
        <v>155.90238095238095</v>
      </c>
      <c r="F32" s="2">
        <f t="shared" si="0"/>
        <v>-22.38238095238094</v>
      </c>
      <c r="G32" s="2"/>
      <c r="H32" s="2">
        <v>33.523809523809526</v>
      </c>
      <c r="I32" s="2">
        <f t="shared" si="1"/>
        <v>-5.30952380952381</v>
      </c>
      <c r="K32" s="2">
        <v>151.98333333333335</v>
      </c>
      <c r="L32" s="2">
        <f t="shared" si="2"/>
        <v>5.776190476190493</v>
      </c>
    </row>
    <row r="33" spans="2:12" ht="15.5">
      <c r="B33" s="10">
        <v>42292</v>
      </c>
      <c r="C33" s="2">
        <v>160.5618181818182</v>
      </c>
      <c r="D33" s="2">
        <f t="shared" si="0"/>
        <v>7.178008658008679</v>
      </c>
      <c r="E33" s="2">
        <v>163.97818181818184</v>
      </c>
      <c r="F33" s="2">
        <f t="shared" si="0"/>
        <v>8.075800865800886</v>
      </c>
      <c r="G33" s="2"/>
      <c r="H33" s="2">
        <v>37.10227272727273</v>
      </c>
      <c r="I33" s="2">
        <f t="shared" si="1"/>
        <v>3.578463203463201</v>
      </c>
      <c r="K33" s="2">
        <v>156.24545454545452</v>
      </c>
      <c r="L33" s="2">
        <f t="shared" si="2"/>
        <v>4.262121212121173</v>
      </c>
    </row>
    <row r="34" spans="2:12" ht="15.5">
      <c r="B34" s="10">
        <v>42323</v>
      </c>
      <c r="C34" s="2">
        <v>137.54850000000002</v>
      </c>
      <c r="D34" s="2">
        <f t="shared" si="0"/>
        <v>-23.013318181818192</v>
      </c>
      <c r="E34" s="2">
        <v>140.13199999999998</v>
      </c>
      <c r="F34" s="2">
        <f t="shared" si="0"/>
        <v>-23.84618181818186</v>
      </c>
      <c r="G34" s="2"/>
      <c r="H34" s="2">
        <v>42.69736842105263</v>
      </c>
      <c r="I34" s="2">
        <f t="shared" si="1"/>
        <v>5.5950956937799035</v>
      </c>
      <c r="K34" s="2">
        <v>150.2394736842105</v>
      </c>
      <c r="L34" s="2">
        <f t="shared" si="2"/>
        <v>-6.005980861244012</v>
      </c>
    </row>
    <row r="35" spans="2:12" ht="15.5">
      <c r="B35" s="10">
        <v>42353</v>
      </c>
      <c r="C35" s="2">
        <v>126.29818181818182</v>
      </c>
      <c r="D35" s="2">
        <f t="shared" si="0"/>
        <v>-11.250318181818201</v>
      </c>
      <c r="E35" s="2">
        <v>129.50545454545454</v>
      </c>
      <c r="F35" s="2">
        <f t="shared" si="0"/>
        <v>-10.626545454545436</v>
      </c>
      <c r="G35" s="2"/>
      <c r="H35" s="2">
        <v>71.43181818181819</v>
      </c>
      <c r="I35" s="2">
        <f t="shared" si="1"/>
        <v>28.734449760765557</v>
      </c>
      <c r="K35" s="2">
        <v>143.8159090909091</v>
      </c>
      <c r="L35" s="2">
        <f t="shared" si="2"/>
        <v>-6.423564593301421</v>
      </c>
    </row>
    <row r="36" ht="9" customHeight="1"/>
    <row r="37" spans="2:12" ht="15.5">
      <c r="B37" s="10" t="s">
        <v>112</v>
      </c>
      <c r="C37" s="3">
        <f>AVERAGE(C12:C35)</f>
        <v>213.12136536829553</v>
      </c>
      <c r="D37" s="3">
        <f>AVERAGE(D12:D35)</f>
        <v>-5.917588932806322</v>
      </c>
      <c r="E37" s="3">
        <f>AVERAGE(E12:E35)</f>
        <v>217.5400364948107</v>
      </c>
      <c r="F37" s="3">
        <f>AVERAGE(F12:F35)</f>
        <v>-5.925375494071145</v>
      </c>
      <c r="H37" s="3">
        <f>AVERAGE(H12:H35)</f>
        <v>51.91646604502585</v>
      </c>
      <c r="I37" s="3">
        <f>AVERAGE(I12:I35)</f>
        <v>1.6941699604743083</v>
      </c>
      <c r="K37" s="3">
        <f>AVERAGE(K12:K35)</f>
        <v>184.23206503199427</v>
      </c>
      <c r="L37" s="3">
        <f>AVERAGE(L12:L35)</f>
        <v>-2.5589920948616593</v>
      </c>
    </row>
  </sheetData>
  <sheetProtection algorithmName="SHA-512" hashValue="8IZ9gz11ZpkQGvNYzygkGQWXOy+In2aAKe66+oGoa07UUfVMogXElZGM5s0RN9dqGK5f3X2JjI2NsJ5Y0kYnlw==" saltValue="4g0dNzBS6H8g5I3rKrQGLA==" spinCount="100000" sheet="1" objects="1" scenarios="1"/>
  <printOptions/>
  <pageMargins left="0.2" right="0.2" top="0.75" bottom="0.75" header="0.3" footer="0.3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 topLeftCell="A1">
      <selection activeCell="C8" sqref="C8"/>
    </sheetView>
  </sheetViews>
  <sheetFormatPr defaultColWidth="9.140625" defaultRowHeight="15"/>
  <cols>
    <col min="2" max="2" width="11.421875" style="0" bestFit="1" customWidth="1"/>
    <col min="3" max="3" width="15.421875" style="4" bestFit="1" customWidth="1"/>
    <col min="4" max="4" width="14.8515625" style="0" bestFit="1" customWidth="1"/>
    <col min="5" max="5" width="17.421875" style="0" bestFit="1" customWidth="1"/>
    <col min="6" max="6" width="19.28125" style="0" bestFit="1" customWidth="1"/>
  </cols>
  <sheetData>
    <row r="1" ht="15" thickBot="1"/>
    <row r="2" spans="2:6" ht="15" thickBot="1">
      <c r="B2" s="11" t="s">
        <v>114</v>
      </c>
      <c r="C2" s="12"/>
      <c r="D2" s="12"/>
      <c r="E2" s="12"/>
      <c r="F2" s="13"/>
    </row>
    <row r="3" spans="2:6" ht="15" thickBot="1">
      <c r="B3" s="157" t="s">
        <v>133</v>
      </c>
      <c r="C3" s="78" t="s">
        <v>132</v>
      </c>
      <c r="D3" s="78" t="s">
        <v>128</v>
      </c>
      <c r="E3" s="153" t="s">
        <v>121</v>
      </c>
      <c r="F3" s="154"/>
    </row>
    <row r="4" spans="2:6" ht="15" thickBot="1">
      <c r="B4" s="158"/>
      <c r="C4" s="79" t="s">
        <v>131</v>
      </c>
      <c r="D4" s="79" t="s">
        <v>130</v>
      </c>
      <c r="E4" s="108" t="s">
        <v>117</v>
      </c>
      <c r="F4" s="109" t="s">
        <v>115</v>
      </c>
    </row>
    <row r="5" spans="2:6" ht="15" thickBot="1">
      <c r="B5" s="159"/>
      <c r="C5" s="80" t="s">
        <v>113</v>
      </c>
      <c r="D5" s="80" t="s">
        <v>126</v>
      </c>
      <c r="E5" s="108" t="s">
        <v>116</v>
      </c>
      <c r="F5" s="109" t="s">
        <v>116</v>
      </c>
    </row>
    <row r="6" spans="2:6" ht="15">
      <c r="B6" s="81" t="s">
        <v>10</v>
      </c>
      <c r="C6" s="82">
        <f>'Mitchell SD 2-year Data'!C$37</f>
        <v>213.12136536829553</v>
      </c>
      <c r="D6" s="73" t="s">
        <v>127</v>
      </c>
      <c r="E6" s="74">
        <f>10/9*C6</f>
        <v>236.80151707588394</v>
      </c>
      <c r="F6" s="104">
        <v>0</v>
      </c>
    </row>
    <row r="7" spans="2:6" ht="15">
      <c r="B7" s="83" t="s">
        <v>14</v>
      </c>
      <c r="C7" s="84">
        <f>'Mitchell SD 2-year Data'!E$37</f>
        <v>217.5400364948107</v>
      </c>
      <c r="D7" s="75">
        <v>1</v>
      </c>
      <c r="E7" s="70">
        <v>0</v>
      </c>
      <c r="F7" s="110">
        <f>C7</f>
        <v>217.5400364948107</v>
      </c>
    </row>
    <row r="8" spans="2:6" ht="15">
      <c r="B8" s="94" t="s">
        <v>146</v>
      </c>
      <c r="C8" s="84">
        <f>'Mitchell SD 2-year Data'!K$37</f>
        <v>184.23206503199427</v>
      </c>
      <c r="D8" s="76" t="s">
        <v>129</v>
      </c>
      <c r="E8" s="117">
        <f>-1/9*C8</f>
        <v>-20.470229447999362</v>
      </c>
      <c r="F8" s="71">
        <v>0</v>
      </c>
    </row>
    <row r="9" spans="2:6" ht="15">
      <c r="B9" s="94" t="s">
        <v>147</v>
      </c>
      <c r="C9" s="84">
        <f>'Mitchell SD 2-year Data'!H$37</f>
        <v>51.91646604502585</v>
      </c>
      <c r="D9" s="76" t="s">
        <v>129</v>
      </c>
      <c r="E9" s="70">
        <v>0</v>
      </c>
      <c r="F9" s="110">
        <f>-1/9*C9</f>
        <v>-5.768496227225094</v>
      </c>
    </row>
    <row r="10" spans="2:6" ht="15" thickBot="1">
      <c r="B10" s="95" t="s">
        <v>136</v>
      </c>
      <c r="C10" s="85">
        <f>C6-C8</f>
        <v>28.88930033630126</v>
      </c>
      <c r="D10" s="90" t="s">
        <v>129</v>
      </c>
      <c r="E10" s="118">
        <f>-1/9*C10</f>
        <v>-3.2099222595890287</v>
      </c>
      <c r="F10" s="105">
        <v>0</v>
      </c>
    </row>
    <row r="11" spans="3:6" ht="15" thickBot="1">
      <c r="C11" s="88"/>
      <c r="D11" s="86" t="s">
        <v>149</v>
      </c>
      <c r="E11" s="91">
        <f>SUM(E6:E10)</f>
        <v>213.12136536829553</v>
      </c>
      <c r="F11" s="111">
        <f>SUM(F6:F10)</f>
        <v>211.7715402675856</v>
      </c>
    </row>
    <row r="12" spans="4:6" ht="15">
      <c r="D12" s="86" t="s">
        <v>134</v>
      </c>
      <c r="E12" s="112">
        <f>E11-F11</f>
        <v>1.3498251007099213</v>
      </c>
      <c r="F12" s="93"/>
    </row>
    <row r="13" spans="4:6" ht="15" thickBot="1">
      <c r="D13" s="87" t="s">
        <v>135</v>
      </c>
      <c r="E13" s="113">
        <f>E12/-F9</f>
        <v>0.23399947708022475</v>
      </c>
      <c r="F13" s="93"/>
    </row>
    <row r="14" spans="4:6" ht="15">
      <c r="D14" s="89"/>
      <c r="E14" s="72"/>
      <c r="F14" s="92"/>
    </row>
    <row r="15" ht="15" thickBot="1"/>
    <row r="16" spans="2:6" ht="15" thickBot="1">
      <c r="B16" s="119" t="s">
        <v>122</v>
      </c>
      <c r="C16" s="120"/>
      <c r="D16" s="120"/>
      <c r="E16" s="120"/>
      <c r="F16" s="121"/>
    </row>
    <row r="17" spans="2:6" ht="15" thickBot="1">
      <c r="B17" s="157" t="s">
        <v>133</v>
      </c>
      <c r="C17" s="122" t="s">
        <v>132</v>
      </c>
      <c r="D17" s="122" t="s">
        <v>128</v>
      </c>
      <c r="E17" s="155" t="s">
        <v>121</v>
      </c>
      <c r="F17" s="156"/>
    </row>
    <row r="18" spans="2:6" ht="15" thickBot="1">
      <c r="B18" s="158"/>
      <c r="C18" s="122" t="s">
        <v>131</v>
      </c>
      <c r="D18" s="122" t="s">
        <v>130</v>
      </c>
      <c r="E18" s="119" t="s">
        <v>118</v>
      </c>
      <c r="F18" s="123" t="s">
        <v>123</v>
      </c>
    </row>
    <row r="19" spans="2:6" ht="15" thickBot="1">
      <c r="B19" s="159"/>
      <c r="C19" s="124" t="s">
        <v>113</v>
      </c>
      <c r="D19" s="124" t="s">
        <v>143</v>
      </c>
      <c r="E19" s="119" t="s">
        <v>120</v>
      </c>
      <c r="F19" s="123" t="s">
        <v>120</v>
      </c>
    </row>
    <row r="20" spans="2:6" ht="15">
      <c r="B20" s="125" t="s">
        <v>10</v>
      </c>
      <c r="C20" s="126">
        <f>'Mitchell SD 2-year Data'!C$37</f>
        <v>213.12136536829553</v>
      </c>
      <c r="D20" s="127" t="s">
        <v>138</v>
      </c>
      <c r="E20" s="128">
        <f>C20</f>
        <v>213.12136536829553</v>
      </c>
      <c r="F20" s="129">
        <f>C6</f>
        <v>213.12136536829553</v>
      </c>
    </row>
    <row r="21" spans="2:6" ht="15">
      <c r="B21" s="130" t="s">
        <v>148</v>
      </c>
      <c r="C21" s="131">
        <f>'Mitchell SD 2-year Data'!E$37</f>
        <v>217.5400364948107</v>
      </c>
      <c r="D21" s="132" t="s">
        <v>144</v>
      </c>
      <c r="E21" s="133">
        <f>-9/10*C21</f>
        <v>-195.78603284532963</v>
      </c>
      <c r="F21" s="134">
        <f>-9/10*C7</f>
        <v>-195.78603284532963</v>
      </c>
    </row>
    <row r="22" spans="2:6" ht="15">
      <c r="B22" s="130" t="s">
        <v>146</v>
      </c>
      <c r="C22" s="131">
        <f>'Mitchell SD 2-year Data'!K$37</f>
        <v>184.23206503199427</v>
      </c>
      <c r="D22" s="132" t="s">
        <v>141</v>
      </c>
      <c r="E22" s="133">
        <f>-1/10*C22</f>
        <v>-18.423206503199427</v>
      </c>
      <c r="F22" s="134">
        <f>-1/10*C8</f>
        <v>-18.423206503199427</v>
      </c>
    </row>
    <row r="23" spans="2:6" ht="15" thickBot="1">
      <c r="B23" s="149" t="s">
        <v>9</v>
      </c>
      <c r="C23" s="150">
        <f>'Mitchell SD 2-year Data'!H$37</f>
        <v>51.91646604502585</v>
      </c>
      <c r="D23" s="148" t="s">
        <v>140</v>
      </c>
      <c r="E23" s="136">
        <f>1/10*C23</f>
        <v>5.191646604502585</v>
      </c>
      <c r="F23" s="135">
        <v>0</v>
      </c>
    </row>
    <row r="24" spans="2:6" ht="15" thickBot="1">
      <c r="B24" s="137"/>
      <c r="C24" s="137"/>
      <c r="D24" s="138" t="s">
        <v>145</v>
      </c>
      <c r="E24" s="139">
        <f>SUM(E20:E23)</f>
        <v>4.103772624269057</v>
      </c>
      <c r="F24" s="140">
        <f>SUM(F20:F23)</f>
        <v>-1.0878739802335282</v>
      </c>
    </row>
    <row r="25" spans="2:6" ht="15">
      <c r="B25" s="137"/>
      <c r="C25" s="137"/>
      <c r="D25" s="138" t="s">
        <v>135</v>
      </c>
      <c r="E25" s="152">
        <f>E24/E23</f>
        <v>0.7904568505702907</v>
      </c>
      <c r="F25" s="151"/>
    </row>
    <row r="26" spans="2:6" ht="15">
      <c r="B26" s="137"/>
      <c r="C26" s="137"/>
      <c r="D26" s="141" t="s">
        <v>134</v>
      </c>
      <c r="E26" s="142">
        <f>E24-F24</f>
        <v>5.191646604502585</v>
      </c>
      <c r="F26" s="143"/>
    </row>
    <row r="27" spans="2:6" ht="15" thickBot="1">
      <c r="B27" s="137"/>
      <c r="C27" s="144"/>
      <c r="D27" s="145" t="s">
        <v>135</v>
      </c>
      <c r="E27" s="146">
        <f>E26/E23</f>
        <v>1</v>
      </c>
      <c r="F27" s="147"/>
    </row>
    <row r="29" ht="15" thickBot="1"/>
    <row r="30" spans="2:6" ht="15" thickBot="1">
      <c r="B30" s="11" t="s">
        <v>137</v>
      </c>
      <c r="C30" s="12"/>
      <c r="D30" s="12"/>
      <c r="E30" s="96"/>
      <c r="F30" s="13"/>
    </row>
    <row r="31" spans="2:6" ht="15" thickBot="1">
      <c r="B31" s="157" t="s">
        <v>133</v>
      </c>
      <c r="C31" s="79" t="s">
        <v>132</v>
      </c>
      <c r="D31" s="78" t="s">
        <v>128</v>
      </c>
      <c r="E31" s="153" t="s">
        <v>125</v>
      </c>
      <c r="F31" s="154"/>
    </row>
    <row r="32" spans="2:6" ht="15" thickBot="1">
      <c r="B32" s="158"/>
      <c r="C32" s="79" t="s">
        <v>131</v>
      </c>
      <c r="D32" s="79" t="s">
        <v>130</v>
      </c>
      <c r="E32" s="11" t="s">
        <v>118</v>
      </c>
      <c r="F32" s="109" t="s">
        <v>119</v>
      </c>
    </row>
    <row r="33" spans="2:6" ht="15" thickBot="1">
      <c r="B33" s="159"/>
      <c r="C33" s="80" t="s">
        <v>113</v>
      </c>
      <c r="D33" s="80" t="s">
        <v>143</v>
      </c>
      <c r="E33" s="11" t="s">
        <v>120</v>
      </c>
      <c r="F33" s="109" t="s">
        <v>120</v>
      </c>
    </row>
    <row r="34" spans="2:6" ht="15">
      <c r="B34" s="81" t="s">
        <v>10</v>
      </c>
      <c r="C34" s="100">
        <f>'Mitchell SD 2-year Data'!C$37</f>
        <v>213.12136536829553</v>
      </c>
      <c r="D34" s="73" t="s">
        <v>138</v>
      </c>
      <c r="E34" s="103">
        <v>0</v>
      </c>
      <c r="F34" s="116">
        <f>C34</f>
        <v>213.12136536829553</v>
      </c>
    </row>
    <row r="35" spans="2:6" ht="15">
      <c r="B35" s="83" t="s">
        <v>14</v>
      </c>
      <c r="C35" s="101">
        <f>'Mitchell SD 2-year Data'!E$37</f>
        <v>217.5400364948107</v>
      </c>
      <c r="D35" s="97" t="s">
        <v>139</v>
      </c>
      <c r="E35" s="77">
        <f>9/10*C35</f>
        <v>195.78603284532963</v>
      </c>
      <c r="F35" s="71">
        <v>0</v>
      </c>
    </row>
    <row r="36" spans="2:6" ht="15">
      <c r="B36" s="98" t="s">
        <v>150</v>
      </c>
      <c r="C36" s="101">
        <f>'Mitchell SD 2-year Data'!K$37</f>
        <v>184.23206503199427</v>
      </c>
      <c r="D36" s="99" t="s">
        <v>140</v>
      </c>
      <c r="E36" s="77">
        <f>1/10*C36</f>
        <v>18.423206503199427</v>
      </c>
      <c r="F36" s="71">
        <v>0</v>
      </c>
    </row>
    <row r="37" spans="2:6" ht="15" thickBot="1">
      <c r="B37" s="95" t="s">
        <v>147</v>
      </c>
      <c r="C37" s="102">
        <f>'Mitchell SD 2-year Data'!H$37</f>
        <v>51.91646604502585</v>
      </c>
      <c r="D37" s="90" t="s">
        <v>141</v>
      </c>
      <c r="E37" s="118">
        <f>-1/10*C37</f>
        <v>-5.191646604502585</v>
      </c>
      <c r="F37" s="105">
        <v>0</v>
      </c>
    </row>
    <row r="38" spans="3:6" ht="15" thickBot="1">
      <c r="C38"/>
      <c r="D38" s="106" t="s">
        <v>142</v>
      </c>
      <c r="E38" s="107">
        <f>SUM(E34:E37)</f>
        <v>209.01759274402647</v>
      </c>
      <c r="F38" s="111">
        <f>SUM(F34:F37)</f>
        <v>213.12136536829553</v>
      </c>
    </row>
    <row r="39" spans="3:7" ht="15">
      <c r="C39"/>
      <c r="D39" s="86" t="s">
        <v>134</v>
      </c>
      <c r="E39" s="114">
        <f>F38-E38</f>
        <v>4.103772624269055</v>
      </c>
      <c r="F39" s="72"/>
      <c r="G39" s="72"/>
    </row>
    <row r="40" spans="4:7" ht="15" thickBot="1">
      <c r="D40" s="87" t="s">
        <v>135</v>
      </c>
      <c r="E40" s="115">
        <f>E39/-E37</f>
        <v>0.7904568505702904</v>
      </c>
      <c r="F40" s="72"/>
      <c r="G40" s="72"/>
    </row>
    <row r="41" spans="6:7" ht="15">
      <c r="F41" s="72"/>
      <c r="G41" s="72"/>
    </row>
  </sheetData>
  <sheetProtection algorithmName="SHA-512" hashValue="vIkeGQ0s+s257dIczX3mAzVwsiOHVStYe+OPaqKALNU3l0RjWqAV740gEiPUzD3uz7oEljuz8+nCOdCDdVDOww==" saltValue="ZY80K54hCkWu3knkjXAheg==" spinCount="100000" sheet="1" objects="1" scenarios="1"/>
  <mergeCells count="6">
    <mergeCell ref="E3:F3"/>
    <mergeCell ref="E17:F17"/>
    <mergeCell ref="E31:F31"/>
    <mergeCell ref="B3:B5"/>
    <mergeCell ref="B17:B19"/>
    <mergeCell ref="B31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workbookViewId="0" topLeftCell="A1">
      <selection activeCell="E40" sqref="E40"/>
    </sheetView>
  </sheetViews>
  <sheetFormatPr defaultColWidth="9.140625" defaultRowHeight="15"/>
  <cols>
    <col min="1" max="1" width="12.00390625" style="51" customWidth="1"/>
    <col min="2" max="31" width="5.7109375" style="15" customWidth="1"/>
    <col min="32" max="32" width="6.8515625" style="15" customWidth="1"/>
    <col min="33" max="33" width="10.57421875" style="15" bestFit="1" customWidth="1"/>
    <col min="34" max="34" width="5.421875" style="15" customWidth="1"/>
    <col min="35" max="35" width="18.8515625" style="15" bestFit="1" customWidth="1"/>
    <col min="36" max="36" width="9.140625" style="15" customWidth="1"/>
    <col min="37" max="37" width="12.140625" style="15" bestFit="1" customWidth="1"/>
    <col min="38" max="38" width="11.28125" style="15" bestFit="1" customWidth="1"/>
    <col min="39" max="16384" width="9.140625" style="15" customWidth="1"/>
  </cols>
  <sheetData>
    <row r="1" ht="15">
      <c r="A1" s="14" t="s">
        <v>21</v>
      </c>
    </row>
    <row r="2" ht="15">
      <c r="A2" s="14" t="s">
        <v>22</v>
      </c>
    </row>
    <row r="3" ht="15">
      <c r="A3" s="16"/>
    </row>
    <row r="4" spans="1:31" ht="18.5">
      <c r="A4" s="16"/>
      <c r="B4" s="163" t="s">
        <v>23</v>
      </c>
      <c r="C4" s="163"/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</row>
    <row r="5" spans="1:31" ht="15">
      <c r="A5" s="17"/>
      <c r="B5" s="160" t="s">
        <v>24</v>
      </c>
      <c r="C5" s="161"/>
      <c r="D5" s="162"/>
      <c r="E5" s="160" t="s">
        <v>25</v>
      </c>
      <c r="F5" s="161"/>
      <c r="G5" s="162"/>
      <c r="H5" s="160" t="s">
        <v>26</v>
      </c>
      <c r="I5" s="161"/>
      <c r="J5" s="162"/>
      <c r="K5" s="160" t="s">
        <v>27</v>
      </c>
      <c r="L5" s="161"/>
      <c r="M5" s="162"/>
      <c r="N5" s="160" t="s">
        <v>28</v>
      </c>
      <c r="O5" s="161"/>
      <c r="P5" s="162"/>
      <c r="Q5" s="160" t="s">
        <v>29</v>
      </c>
      <c r="R5" s="161"/>
      <c r="S5" s="162"/>
      <c r="T5" s="160" t="s">
        <v>30</v>
      </c>
      <c r="U5" s="161"/>
      <c r="V5" s="162"/>
      <c r="W5" s="160" t="s">
        <v>31</v>
      </c>
      <c r="X5" s="161"/>
      <c r="Y5" s="162"/>
      <c r="Z5" s="160" t="s">
        <v>32</v>
      </c>
      <c r="AA5" s="161"/>
      <c r="AB5" s="162"/>
      <c r="AC5" s="160" t="s">
        <v>33</v>
      </c>
      <c r="AD5" s="161"/>
      <c r="AE5" s="162"/>
    </row>
    <row r="6" spans="1:31" ht="15">
      <c r="A6" s="17"/>
      <c r="B6" s="18" t="s">
        <v>34</v>
      </c>
      <c r="C6" s="19" t="s">
        <v>10</v>
      </c>
      <c r="D6" s="20" t="s">
        <v>35</v>
      </c>
      <c r="E6" s="18" t="s">
        <v>34</v>
      </c>
      <c r="F6" s="19" t="s">
        <v>10</v>
      </c>
      <c r="G6" s="20" t="s">
        <v>35</v>
      </c>
      <c r="H6" s="18" t="s">
        <v>34</v>
      </c>
      <c r="I6" s="19" t="s">
        <v>10</v>
      </c>
      <c r="J6" s="20" t="s">
        <v>35</v>
      </c>
      <c r="K6" s="18" t="s">
        <v>34</v>
      </c>
      <c r="L6" s="19" t="s">
        <v>10</v>
      </c>
      <c r="M6" s="20" t="s">
        <v>35</v>
      </c>
      <c r="N6" s="18" t="s">
        <v>34</v>
      </c>
      <c r="O6" s="19" t="s">
        <v>10</v>
      </c>
      <c r="P6" s="20" t="s">
        <v>35</v>
      </c>
      <c r="Q6" s="18" t="s">
        <v>34</v>
      </c>
      <c r="R6" s="19" t="s">
        <v>10</v>
      </c>
      <c r="S6" s="20" t="s">
        <v>35</v>
      </c>
      <c r="T6" s="18" t="s">
        <v>34</v>
      </c>
      <c r="U6" s="19" t="s">
        <v>10</v>
      </c>
      <c r="V6" s="20" t="s">
        <v>35</v>
      </c>
      <c r="W6" s="18" t="s">
        <v>34</v>
      </c>
      <c r="X6" s="19" t="s">
        <v>10</v>
      </c>
      <c r="Y6" s="20" t="s">
        <v>35</v>
      </c>
      <c r="Z6" s="18" t="s">
        <v>34</v>
      </c>
      <c r="AA6" s="19" t="s">
        <v>10</v>
      </c>
      <c r="AB6" s="20" t="s">
        <v>35</v>
      </c>
      <c r="AC6" s="18" t="s">
        <v>34</v>
      </c>
      <c r="AD6" s="19" t="s">
        <v>10</v>
      </c>
      <c r="AE6" s="20" t="s">
        <v>35</v>
      </c>
    </row>
    <row r="7" spans="1:31" ht="15">
      <c r="A7" s="17"/>
      <c r="B7" s="21">
        <f>COUNTA(B8:B42)</f>
        <v>1</v>
      </c>
      <c r="C7" s="22">
        <f aca="true" t="shared" si="0" ref="C7:AE7">COUNTA(C8:C42)</f>
        <v>14</v>
      </c>
      <c r="D7" s="23">
        <f t="shared" si="0"/>
        <v>15</v>
      </c>
      <c r="E7" s="21">
        <f t="shared" si="0"/>
        <v>1</v>
      </c>
      <c r="F7" s="22">
        <f t="shared" si="0"/>
        <v>14</v>
      </c>
      <c r="G7" s="23">
        <f t="shared" si="0"/>
        <v>24</v>
      </c>
      <c r="H7" s="21">
        <f t="shared" si="0"/>
        <v>2</v>
      </c>
      <c r="I7" s="22">
        <f t="shared" si="0"/>
        <v>10</v>
      </c>
      <c r="J7" s="23">
        <f t="shared" si="0"/>
        <v>10</v>
      </c>
      <c r="K7" s="21">
        <f t="shared" si="0"/>
        <v>4</v>
      </c>
      <c r="L7" s="22">
        <f t="shared" si="0"/>
        <v>10</v>
      </c>
      <c r="M7" s="23">
        <f t="shared" si="0"/>
        <v>19</v>
      </c>
      <c r="N7" s="21">
        <f t="shared" si="0"/>
        <v>3</v>
      </c>
      <c r="O7" s="22">
        <f t="shared" si="0"/>
        <v>17</v>
      </c>
      <c r="P7" s="23">
        <f t="shared" si="0"/>
        <v>16</v>
      </c>
      <c r="Q7" s="21">
        <f t="shared" si="0"/>
        <v>1</v>
      </c>
      <c r="R7" s="22">
        <f t="shared" si="0"/>
        <v>17</v>
      </c>
      <c r="S7" s="23">
        <f t="shared" si="0"/>
        <v>20</v>
      </c>
      <c r="T7" s="21">
        <f t="shared" si="0"/>
        <v>1</v>
      </c>
      <c r="U7" s="22">
        <f t="shared" si="0"/>
        <v>17</v>
      </c>
      <c r="V7" s="23">
        <f t="shared" si="0"/>
        <v>24</v>
      </c>
      <c r="W7" s="21">
        <f t="shared" si="0"/>
        <v>1</v>
      </c>
      <c r="X7" s="22">
        <f t="shared" si="0"/>
        <v>22</v>
      </c>
      <c r="Y7" s="23">
        <f t="shared" si="0"/>
        <v>23</v>
      </c>
      <c r="Z7" s="21">
        <f t="shared" si="0"/>
        <v>4</v>
      </c>
      <c r="AA7" s="22">
        <f t="shared" si="0"/>
        <v>16</v>
      </c>
      <c r="AB7" s="23">
        <f t="shared" si="0"/>
        <v>19</v>
      </c>
      <c r="AC7" s="21">
        <f t="shared" si="0"/>
        <v>5</v>
      </c>
      <c r="AD7" s="22">
        <f t="shared" si="0"/>
        <v>20</v>
      </c>
      <c r="AE7" s="23">
        <f t="shared" si="0"/>
        <v>23</v>
      </c>
    </row>
    <row r="8" spans="1:31" ht="15">
      <c r="A8" s="24" t="s">
        <v>36</v>
      </c>
      <c r="B8" s="25"/>
      <c r="C8" s="26"/>
      <c r="D8" s="27"/>
      <c r="E8" s="28"/>
      <c r="F8" s="29"/>
      <c r="G8" s="30"/>
      <c r="H8" s="28"/>
      <c r="I8" s="29"/>
      <c r="J8" s="30"/>
      <c r="K8" s="28"/>
      <c r="L8" s="29"/>
      <c r="M8" s="30"/>
      <c r="N8" s="28"/>
      <c r="O8" s="29" t="s">
        <v>37</v>
      </c>
      <c r="P8" s="30" t="s">
        <v>37</v>
      </c>
      <c r="Q8" s="28"/>
      <c r="R8" s="29"/>
      <c r="S8" s="30"/>
      <c r="T8" s="28"/>
      <c r="U8" s="29"/>
      <c r="V8" s="30"/>
      <c r="W8" s="28"/>
      <c r="X8" s="29"/>
      <c r="Y8" s="30"/>
      <c r="Z8" s="28"/>
      <c r="AA8" s="29"/>
      <c r="AB8" s="30"/>
      <c r="AC8" s="28"/>
      <c r="AD8" s="29"/>
      <c r="AE8" s="30"/>
    </row>
    <row r="9" spans="1:31" ht="15">
      <c r="A9" s="31" t="s">
        <v>38</v>
      </c>
      <c r="B9" s="25"/>
      <c r="C9" s="26" t="s">
        <v>37</v>
      </c>
      <c r="D9" s="32" t="s">
        <v>37</v>
      </c>
      <c r="E9" s="33"/>
      <c r="F9" s="26" t="s">
        <v>37</v>
      </c>
      <c r="G9" s="27" t="s">
        <v>37</v>
      </c>
      <c r="H9" s="33"/>
      <c r="I9" s="26" t="s">
        <v>37</v>
      </c>
      <c r="J9" s="27" t="s">
        <v>37</v>
      </c>
      <c r="K9" s="33"/>
      <c r="L9" s="26" t="s">
        <v>37</v>
      </c>
      <c r="M9" s="27" t="s">
        <v>37</v>
      </c>
      <c r="N9" s="33"/>
      <c r="O9" s="26" t="s">
        <v>37</v>
      </c>
      <c r="P9" s="27" t="s">
        <v>37</v>
      </c>
      <c r="Q9" s="33"/>
      <c r="R9" s="26" t="s">
        <v>37</v>
      </c>
      <c r="S9" s="27" t="s">
        <v>37</v>
      </c>
      <c r="T9" s="33"/>
      <c r="U9" s="26" t="s">
        <v>37</v>
      </c>
      <c r="V9" s="27" t="s">
        <v>37</v>
      </c>
      <c r="W9" s="33"/>
      <c r="X9" s="26" t="s">
        <v>37</v>
      </c>
      <c r="Y9" s="27" t="s">
        <v>37</v>
      </c>
      <c r="Z9" s="33"/>
      <c r="AA9" s="26" t="s">
        <v>37</v>
      </c>
      <c r="AB9" s="27" t="s">
        <v>37</v>
      </c>
      <c r="AC9" s="33"/>
      <c r="AD9" s="26" t="s">
        <v>37</v>
      </c>
      <c r="AE9" s="27" t="s">
        <v>37</v>
      </c>
    </row>
    <row r="10" spans="1:31" ht="15">
      <c r="A10" s="34" t="s">
        <v>39</v>
      </c>
      <c r="B10" s="35"/>
      <c r="C10" s="36"/>
      <c r="D10" s="37"/>
      <c r="E10" s="38"/>
      <c r="F10" s="36"/>
      <c r="G10" s="27"/>
      <c r="H10" s="38"/>
      <c r="I10" s="36" t="s">
        <v>37</v>
      </c>
      <c r="J10" s="39" t="s">
        <v>37</v>
      </c>
      <c r="K10" s="38"/>
      <c r="L10" s="36"/>
      <c r="M10" s="39"/>
      <c r="N10" s="38"/>
      <c r="O10" s="36"/>
      <c r="P10" s="39"/>
      <c r="Q10" s="38"/>
      <c r="R10" s="36"/>
      <c r="S10" s="39"/>
      <c r="T10" s="38"/>
      <c r="U10" s="36"/>
      <c r="V10" s="39" t="s">
        <v>37</v>
      </c>
      <c r="W10" s="38"/>
      <c r="X10" s="36"/>
      <c r="Y10" s="39"/>
      <c r="Z10" s="38"/>
      <c r="AA10" s="36"/>
      <c r="AB10" s="39"/>
      <c r="AC10" s="38"/>
      <c r="AD10" s="36"/>
      <c r="AE10" s="39"/>
    </row>
    <row r="11" spans="1:31" ht="15">
      <c r="A11" s="34" t="s">
        <v>40</v>
      </c>
      <c r="B11" s="35"/>
      <c r="C11" s="36"/>
      <c r="D11" s="37"/>
      <c r="E11" s="38"/>
      <c r="F11" s="36"/>
      <c r="G11" s="27"/>
      <c r="H11" s="38"/>
      <c r="I11" s="36"/>
      <c r="J11" s="39"/>
      <c r="K11" s="38"/>
      <c r="L11" s="36"/>
      <c r="M11" s="39"/>
      <c r="N11" s="38"/>
      <c r="O11" s="36"/>
      <c r="P11" s="39"/>
      <c r="Q11" s="38"/>
      <c r="R11" s="36"/>
      <c r="S11" s="39"/>
      <c r="T11" s="38"/>
      <c r="U11" s="36"/>
      <c r="V11" s="39"/>
      <c r="W11" s="38"/>
      <c r="X11" s="36"/>
      <c r="Y11" s="39"/>
      <c r="Z11" s="38"/>
      <c r="AA11" s="36"/>
      <c r="AB11" s="39" t="s">
        <v>37</v>
      </c>
      <c r="AC11" s="38"/>
      <c r="AD11" s="36"/>
      <c r="AE11" s="39" t="s">
        <v>37</v>
      </c>
    </row>
    <row r="12" spans="1:31" ht="15">
      <c r="A12" s="34" t="s">
        <v>41</v>
      </c>
      <c r="B12" s="35"/>
      <c r="C12" s="36" t="s">
        <v>37</v>
      </c>
      <c r="D12" s="39" t="s">
        <v>37</v>
      </c>
      <c r="E12" s="38"/>
      <c r="F12" s="36" t="s">
        <v>37</v>
      </c>
      <c r="G12" s="27" t="s">
        <v>37</v>
      </c>
      <c r="H12" s="38"/>
      <c r="I12" s="36"/>
      <c r="J12" s="39"/>
      <c r="K12" s="38"/>
      <c r="L12" s="36"/>
      <c r="M12" s="39"/>
      <c r="N12" s="38"/>
      <c r="O12" s="36"/>
      <c r="P12" s="39"/>
      <c r="Q12" s="38"/>
      <c r="R12" s="36" t="s">
        <v>37</v>
      </c>
      <c r="S12" s="39" t="s">
        <v>37</v>
      </c>
      <c r="T12" s="38"/>
      <c r="U12" s="36"/>
      <c r="V12" s="39"/>
      <c r="W12" s="38"/>
      <c r="X12" s="36"/>
      <c r="Y12" s="39"/>
      <c r="Z12" s="38"/>
      <c r="AA12" s="36"/>
      <c r="AB12" s="39"/>
      <c r="AC12" s="38"/>
      <c r="AD12" s="36"/>
      <c r="AE12" s="39"/>
    </row>
    <row r="13" spans="1:31" ht="15">
      <c r="A13" s="34" t="s">
        <v>42</v>
      </c>
      <c r="B13" s="35"/>
      <c r="C13" s="36"/>
      <c r="D13" s="39" t="s">
        <v>37</v>
      </c>
      <c r="E13" s="38"/>
      <c r="F13" s="36"/>
      <c r="G13" s="27" t="s">
        <v>37</v>
      </c>
      <c r="H13" s="38"/>
      <c r="I13" s="36"/>
      <c r="J13" s="39"/>
      <c r="K13" s="38"/>
      <c r="L13" s="36"/>
      <c r="M13" s="39" t="s">
        <v>37</v>
      </c>
      <c r="N13" s="38"/>
      <c r="O13" s="36"/>
      <c r="P13" s="39" t="s">
        <v>37</v>
      </c>
      <c r="Q13" s="38"/>
      <c r="R13" s="36"/>
      <c r="S13" s="39" t="s">
        <v>37</v>
      </c>
      <c r="T13" s="38"/>
      <c r="U13" s="36"/>
      <c r="V13" s="39" t="s">
        <v>37</v>
      </c>
      <c r="W13" s="38"/>
      <c r="X13" s="36"/>
      <c r="Y13" s="39" t="s">
        <v>37</v>
      </c>
      <c r="Z13" s="38"/>
      <c r="AA13" s="36"/>
      <c r="AB13" s="39" t="s">
        <v>37</v>
      </c>
      <c r="AC13" s="38"/>
      <c r="AD13" s="36"/>
      <c r="AE13" s="39" t="s">
        <v>37</v>
      </c>
    </row>
    <row r="14" spans="1:31" ht="15">
      <c r="A14" s="34" t="s">
        <v>43</v>
      </c>
      <c r="B14" s="35"/>
      <c r="C14" s="36" t="s">
        <v>37</v>
      </c>
      <c r="D14" s="39" t="s">
        <v>37</v>
      </c>
      <c r="E14" s="40" t="s">
        <v>37</v>
      </c>
      <c r="F14" s="41" t="s">
        <v>37</v>
      </c>
      <c r="G14" s="42" t="s">
        <v>37</v>
      </c>
      <c r="H14" s="40" t="s">
        <v>37</v>
      </c>
      <c r="I14" s="41" t="s">
        <v>37</v>
      </c>
      <c r="J14" s="43" t="s">
        <v>37</v>
      </c>
      <c r="K14" s="40" t="s">
        <v>37</v>
      </c>
      <c r="L14" s="41" t="s">
        <v>37</v>
      </c>
      <c r="M14" s="43" t="s">
        <v>37</v>
      </c>
      <c r="N14" s="40" t="s">
        <v>37</v>
      </c>
      <c r="O14" s="41" t="s">
        <v>37</v>
      </c>
      <c r="P14" s="43" t="s">
        <v>37</v>
      </c>
      <c r="Q14" s="38"/>
      <c r="R14" s="36" t="s">
        <v>37</v>
      </c>
      <c r="S14" s="39" t="s">
        <v>37</v>
      </c>
      <c r="T14" s="38"/>
      <c r="U14" s="36" t="s">
        <v>37</v>
      </c>
      <c r="V14" s="39" t="s">
        <v>37</v>
      </c>
      <c r="W14" s="38"/>
      <c r="X14" s="36" t="s">
        <v>37</v>
      </c>
      <c r="Y14" s="39" t="s">
        <v>37</v>
      </c>
      <c r="Z14" s="40" t="s">
        <v>37</v>
      </c>
      <c r="AA14" s="41" t="s">
        <v>37</v>
      </c>
      <c r="AB14" s="43" t="s">
        <v>37</v>
      </c>
      <c r="AC14" s="40" t="s">
        <v>37</v>
      </c>
      <c r="AD14" s="41" t="s">
        <v>37</v>
      </c>
      <c r="AE14" s="43" t="s">
        <v>37</v>
      </c>
    </row>
    <row r="15" spans="1:31" ht="15">
      <c r="A15" s="34" t="s">
        <v>44</v>
      </c>
      <c r="B15" s="35"/>
      <c r="C15" s="36"/>
      <c r="D15" s="39"/>
      <c r="E15" s="38"/>
      <c r="F15" s="36"/>
      <c r="G15" s="27" t="s">
        <v>37</v>
      </c>
      <c r="H15" s="38"/>
      <c r="I15" s="36"/>
      <c r="J15" s="39"/>
      <c r="K15" s="38"/>
      <c r="L15" s="36"/>
      <c r="M15" s="39"/>
      <c r="N15" s="38"/>
      <c r="O15" s="36"/>
      <c r="P15" s="39"/>
      <c r="Q15" s="38"/>
      <c r="R15" s="36"/>
      <c r="S15" s="39"/>
      <c r="T15" s="38"/>
      <c r="U15" s="36" t="s">
        <v>37</v>
      </c>
      <c r="V15" s="39" t="s">
        <v>37</v>
      </c>
      <c r="W15" s="38"/>
      <c r="X15" s="36"/>
      <c r="Y15" s="39"/>
      <c r="Z15" s="38"/>
      <c r="AA15" s="36"/>
      <c r="AB15" s="39" t="s">
        <v>37</v>
      </c>
      <c r="AC15" s="38"/>
      <c r="AD15" s="36" t="s">
        <v>37</v>
      </c>
      <c r="AE15" s="39" t="s">
        <v>37</v>
      </c>
    </row>
    <row r="16" spans="1:31" ht="15">
      <c r="A16" s="34" t="s">
        <v>45</v>
      </c>
      <c r="B16" s="35"/>
      <c r="C16" s="36" t="s">
        <v>37</v>
      </c>
      <c r="D16" s="39"/>
      <c r="E16" s="38"/>
      <c r="F16" s="36"/>
      <c r="G16" s="27" t="s">
        <v>37</v>
      </c>
      <c r="H16" s="38"/>
      <c r="I16" s="36" t="s">
        <v>37</v>
      </c>
      <c r="J16" s="39" t="s">
        <v>37</v>
      </c>
      <c r="K16" s="38"/>
      <c r="L16" s="36"/>
      <c r="M16" s="39" t="s">
        <v>37</v>
      </c>
      <c r="N16" s="38"/>
      <c r="O16" s="36" t="s">
        <v>37</v>
      </c>
      <c r="P16" s="39" t="s">
        <v>37</v>
      </c>
      <c r="Q16" s="38"/>
      <c r="R16" s="36" t="s">
        <v>37</v>
      </c>
      <c r="S16" s="39" t="s">
        <v>37</v>
      </c>
      <c r="T16" s="38"/>
      <c r="U16" s="36" t="s">
        <v>37</v>
      </c>
      <c r="V16" s="39" t="s">
        <v>37</v>
      </c>
      <c r="W16" s="38"/>
      <c r="X16" s="36" t="s">
        <v>37</v>
      </c>
      <c r="Y16" s="39" t="s">
        <v>37</v>
      </c>
      <c r="Z16" s="38"/>
      <c r="AA16" s="36" t="s">
        <v>37</v>
      </c>
      <c r="AB16" s="39" t="s">
        <v>37</v>
      </c>
      <c r="AC16" s="38"/>
      <c r="AD16" s="36" t="s">
        <v>37</v>
      </c>
      <c r="AE16" s="39" t="s">
        <v>37</v>
      </c>
    </row>
    <row r="17" spans="1:31" ht="15">
      <c r="A17" s="34" t="s">
        <v>46</v>
      </c>
      <c r="B17" s="44" t="s">
        <v>37</v>
      </c>
      <c r="C17" s="41" t="s">
        <v>37</v>
      </c>
      <c r="D17" s="43" t="s">
        <v>37</v>
      </c>
      <c r="E17" s="38"/>
      <c r="F17" s="36"/>
      <c r="G17" s="27" t="s">
        <v>37</v>
      </c>
      <c r="H17" s="38"/>
      <c r="I17" s="36"/>
      <c r="J17" s="39"/>
      <c r="K17" s="38"/>
      <c r="L17" s="36"/>
      <c r="M17" s="39" t="s">
        <v>37</v>
      </c>
      <c r="N17" s="38"/>
      <c r="O17" s="36"/>
      <c r="P17" s="39"/>
      <c r="Q17" s="38"/>
      <c r="R17" s="36" t="s">
        <v>37</v>
      </c>
      <c r="S17" s="39" t="s">
        <v>37</v>
      </c>
      <c r="T17" s="40" t="s">
        <v>37</v>
      </c>
      <c r="U17" s="41" t="s">
        <v>37</v>
      </c>
      <c r="V17" s="43" t="s">
        <v>37</v>
      </c>
      <c r="W17" s="40" t="s">
        <v>37</v>
      </c>
      <c r="X17" s="41" t="s">
        <v>37</v>
      </c>
      <c r="Y17" s="43" t="s">
        <v>37</v>
      </c>
      <c r="Z17" s="40" t="s">
        <v>37</v>
      </c>
      <c r="AA17" s="41" t="s">
        <v>37</v>
      </c>
      <c r="AB17" s="43" t="s">
        <v>37</v>
      </c>
      <c r="AC17" s="40" t="s">
        <v>37</v>
      </c>
      <c r="AD17" s="41" t="s">
        <v>37</v>
      </c>
      <c r="AE17" s="43" t="s">
        <v>37</v>
      </c>
    </row>
    <row r="18" spans="1:31" ht="15">
      <c r="A18" s="34" t="s">
        <v>47</v>
      </c>
      <c r="B18" s="35"/>
      <c r="C18" s="36"/>
      <c r="D18" s="39"/>
      <c r="E18" s="38"/>
      <c r="F18" s="36"/>
      <c r="G18" s="27" t="s">
        <v>37</v>
      </c>
      <c r="H18" s="38"/>
      <c r="I18" s="36"/>
      <c r="J18" s="39"/>
      <c r="K18" s="38"/>
      <c r="L18" s="36"/>
      <c r="M18" s="39"/>
      <c r="N18" s="38"/>
      <c r="O18" s="36"/>
      <c r="P18" s="39"/>
      <c r="Q18" s="38"/>
      <c r="R18" s="36"/>
      <c r="S18" s="39"/>
      <c r="T18" s="38"/>
      <c r="U18" s="36"/>
      <c r="V18" s="39"/>
      <c r="W18" s="38"/>
      <c r="X18" s="36" t="s">
        <v>37</v>
      </c>
      <c r="Y18" s="39" t="s">
        <v>37</v>
      </c>
      <c r="Z18" s="38"/>
      <c r="AA18" s="36"/>
      <c r="AB18" s="39"/>
      <c r="AC18" s="38"/>
      <c r="AD18" s="36" t="s">
        <v>37</v>
      </c>
      <c r="AE18" s="39" t="s">
        <v>37</v>
      </c>
    </row>
    <row r="19" spans="1:31" ht="15">
      <c r="A19" s="34" t="s">
        <v>48</v>
      </c>
      <c r="B19" s="35"/>
      <c r="C19" s="36"/>
      <c r="D19" s="39"/>
      <c r="E19" s="38"/>
      <c r="F19" s="36" t="s">
        <v>37</v>
      </c>
      <c r="G19" s="27" t="s">
        <v>37</v>
      </c>
      <c r="H19" s="38"/>
      <c r="I19" s="36"/>
      <c r="J19" s="39"/>
      <c r="K19" s="38"/>
      <c r="L19" s="36"/>
      <c r="M19" s="39" t="s">
        <v>37</v>
      </c>
      <c r="N19" s="38"/>
      <c r="O19" s="36" t="s">
        <v>37</v>
      </c>
      <c r="P19" s="39"/>
      <c r="Q19" s="38"/>
      <c r="R19" s="36" t="s">
        <v>37</v>
      </c>
      <c r="S19" s="39" t="s">
        <v>37</v>
      </c>
      <c r="T19" s="38"/>
      <c r="U19" s="36" t="s">
        <v>37</v>
      </c>
      <c r="V19" s="39" t="s">
        <v>37</v>
      </c>
      <c r="W19" s="38"/>
      <c r="X19" s="36" t="s">
        <v>37</v>
      </c>
      <c r="Y19" s="39"/>
      <c r="Z19" s="38"/>
      <c r="AA19" s="36"/>
      <c r="AB19" s="39"/>
      <c r="AC19" s="38"/>
      <c r="AD19" s="36" t="s">
        <v>37</v>
      </c>
      <c r="AE19" s="39" t="s">
        <v>37</v>
      </c>
    </row>
    <row r="20" spans="1:31" ht="15">
      <c r="A20" s="34" t="s">
        <v>49</v>
      </c>
      <c r="B20" s="35"/>
      <c r="C20" s="36"/>
      <c r="D20" s="39"/>
      <c r="E20" s="38"/>
      <c r="F20" s="36" t="s">
        <v>37</v>
      </c>
      <c r="G20" s="27" t="s">
        <v>37</v>
      </c>
      <c r="H20" s="38"/>
      <c r="I20" s="36"/>
      <c r="J20" s="39"/>
      <c r="K20" s="38" t="s">
        <v>37</v>
      </c>
      <c r="L20" s="36"/>
      <c r="M20" s="39" t="s">
        <v>37</v>
      </c>
      <c r="N20" s="38"/>
      <c r="O20" s="36" t="s">
        <v>37</v>
      </c>
      <c r="P20" s="39"/>
      <c r="Q20" s="40" t="s">
        <v>37</v>
      </c>
      <c r="R20" s="41" t="s">
        <v>37</v>
      </c>
      <c r="S20" s="43" t="s">
        <v>37</v>
      </c>
      <c r="T20" s="38"/>
      <c r="U20" s="36" t="s">
        <v>37</v>
      </c>
      <c r="V20" s="39" t="s">
        <v>37</v>
      </c>
      <c r="W20" s="38"/>
      <c r="X20" s="36" t="s">
        <v>37</v>
      </c>
      <c r="Y20" s="39" t="s">
        <v>37</v>
      </c>
      <c r="Z20" s="40" t="s">
        <v>37</v>
      </c>
      <c r="AA20" s="41" t="s">
        <v>37</v>
      </c>
      <c r="AB20" s="43" t="s">
        <v>37</v>
      </c>
      <c r="AC20" s="40" t="s">
        <v>37</v>
      </c>
      <c r="AD20" s="41" t="s">
        <v>37</v>
      </c>
      <c r="AE20" s="43" t="s">
        <v>37</v>
      </c>
    </row>
    <row r="21" spans="1:31" ht="15">
      <c r="A21" s="34" t="s">
        <v>50</v>
      </c>
      <c r="B21" s="35"/>
      <c r="C21" s="36"/>
      <c r="D21" s="39" t="s">
        <v>37</v>
      </c>
      <c r="E21" s="38"/>
      <c r="F21" s="36"/>
      <c r="G21" s="27" t="s">
        <v>37</v>
      </c>
      <c r="H21" s="38"/>
      <c r="I21" s="36"/>
      <c r="J21" s="39" t="s">
        <v>37</v>
      </c>
      <c r="K21" s="38"/>
      <c r="L21" s="36"/>
      <c r="M21" s="39" t="s">
        <v>37</v>
      </c>
      <c r="N21" s="38"/>
      <c r="O21" s="36" t="s">
        <v>37</v>
      </c>
      <c r="P21" s="39" t="s">
        <v>37</v>
      </c>
      <c r="Q21" s="38"/>
      <c r="R21" s="36"/>
      <c r="S21" s="39"/>
      <c r="T21" s="38"/>
      <c r="U21" s="36"/>
      <c r="V21" s="39" t="s">
        <v>37</v>
      </c>
      <c r="W21" s="38"/>
      <c r="X21" s="36" t="s">
        <v>37</v>
      </c>
      <c r="Y21" s="39" t="s">
        <v>37</v>
      </c>
      <c r="Z21" s="38"/>
      <c r="AA21" s="36"/>
      <c r="AB21" s="39" t="s">
        <v>37</v>
      </c>
      <c r="AC21" s="38"/>
      <c r="AD21" s="36" t="s">
        <v>37</v>
      </c>
      <c r="AE21" s="39" t="s">
        <v>37</v>
      </c>
    </row>
    <row r="22" spans="1:31" ht="15">
      <c r="A22" s="34" t="s">
        <v>51</v>
      </c>
      <c r="B22" s="35"/>
      <c r="C22" s="36"/>
      <c r="D22" s="39"/>
      <c r="E22" s="38"/>
      <c r="F22" s="36"/>
      <c r="G22" s="27" t="s">
        <v>37</v>
      </c>
      <c r="H22" s="38"/>
      <c r="I22" s="36"/>
      <c r="J22" s="39"/>
      <c r="K22" s="38"/>
      <c r="L22" s="36"/>
      <c r="M22" s="39"/>
      <c r="N22" s="38"/>
      <c r="O22" s="36"/>
      <c r="P22" s="39"/>
      <c r="Q22" s="38"/>
      <c r="R22" s="36"/>
      <c r="S22" s="39"/>
      <c r="T22" s="38"/>
      <c r="U22" s="36"/>
      <c r="V22" s="39"/>
      <c r="W22" s="38"/>
      <c r="X22" s="36"/>
      <c r="Y22" s="39"/>
      <c r="Z22" s="38"/>
      <c r="AA22" s="36"/>
      <c r="AB22" s="39"/>
      <c r="AC22" s="38"/>
      <c r="AD22" s="36"/>
      <c r="AE22" s="39"/>
    </row>
    <row r="23" spans="1:31" ht="15">
      <c r="A23" s="34" t="s">
        <v>52</v>
      </c>
      <c r="B23" s="35"/>
      <c r="C23" s="36" t="s">
        <v>37</v>
      </c>
      <c r="D23" s="39" t="s">
        <v>37</v>
      </c>
      <c r="E23" s="38"/>
      <c r="F23" s="36" t="s">
        <v>37</v>
      </c>
      <c r="G23" s="27" t="s">
        <v>37</v>
      </c>
      <c r="H23" s="38"/>
      <c r="I23" s="36"/>
      <c r="J23" s="39"/>
      <c r="K23" s="38"/>
      <c r="L23" s="36" t="s">
        <v>37</v>
      </c>
      <c r="M23" s="39" t="s">
        <v>37</v>
      </c>
      <c r="N23" s="38"/>
      <c r="O23" s="36" t="s">
        <v>37</v>
      </c>
      <c r="P23" s="39" t="s">
        <v>37</v>
      </c>
      <c r="Q23" s="38"/>
      <c r="R23" s="36" t="s">
        <v>37</v>
      </c>
      <c r="S23" s="39" t="s">
        <v>37</v>
      </c>
      <c r="T23" s="38"/>
      <c r="U23" s="36"/>
      <c r="V23" s="39"/>
      <c r="W23" s="38"/>
      <c r="X23" s="36" t="s">
        <v>37</v>
      </c>
      <c r="Y23" s="39" t="s">
        <v>37</v>
      </c>
      <c r="Z23" s="38"/>
      <c r="AA23" s="36" t="s">
        <v>37</v>
      </c>
      <c r="AB23" s="39" t="s">
        <v>37</v>
      </c>
      <c r="AC23" s="38"/>
      <c r="AD23" s="36" t="s">
        <v>37</v>
      </c>
      <c r="AE23" s="39" t="s">
        <v>37</v>
      </c>
    </row>
    <row r="24" spans="1:31" ht="15">
      <c r="A24" s="34" t="s">
        <v>53</v>
      </c>
      <c r="B24" s="35"/>
      <c r="C24" s="36" t="s">
        <v>37</v>
      </c>
      <c r="D24" s="39" t="s">
        <v>37</v>
      </c>
      <c r="E24" s="38"/>
      <c r="F24" s="36" t="s">
        <v>37</v>
      </c>
      <c r="G24" s="27" t="s">
        <v>37</v>
      </c>
      <c r="H24" s="38"/>
      <c r="I24" s="36"/>
      <c r="J24" s="39"/>
      <c r="K24" s="38"/>
      <c r="L24" s="36"/>
      <c r="M24" s="39" t="s">
        <v>37</v>
      </c>
      <c r="N24" s="38"/>
      <c r="O24" s="36" t="s">
        <v>37</v>
      </c>
      <c r="P24" s="39" t="s">
        <v>37</v>
      </c>
      <c r="Q24" s="38"/>
      <c r="R24" s="36" t="s">
        <v>37</v>
      </c>
      <c r="S24" s="39" t="s">
        <v>37</v>
      </c>
      <c r="T24" s="38"/>
      <c r="U24" s="36" t="s">
        <v>37</v>
      </c>
      <c r="V24" s="39" t="s">
        <v>37</v>
      </c>
      <c r="W24" s="38"/>
      <c r="X24" s="36" t="s">
        <v>37</v>
      </c>
      <c r="Y24" s="39" t="s">
        <v>37</v>
      </c>
      <c r="Z24" s="38"/>
      <c r="AA24" s="36" t="s">
        <v>37</v>
      </c>
      <c r="AB24" s="39" t="s">
        <v>37</v>
      </c>
      <c r="AC24" s="38"/>
      <c r="AD24" s="36" t="s">
        <v>37</v>
      </c>
      <c r="AE24" s="39" t="s">
        <v>37</v>
      </c>
    </row>
    <row r="25" spans="1:31" ht="15">
      <c r="A25" s="34" t="s">
        <v>54</v>
      </c>
      <c r="B25" s="35"/>
      <c r="C25" s="36"/>
      <c r="D25" s="39" t="s">
        <v>37</v>
      </c>
      <c r="E25" s="38"/>
      <c r="F25" s="36"/>
      <c r="G25" s="27" t="s">
        <v>37</v>
      </c>
      <c r="H25" s="38"/>
      <c r="I25" s="36"/>
      <c r="J25" s="39"/>
      <c r="K25" s="38"/>
      <c r="L25" s="36"/>
      <c r="M25" s="39"/>
      <c r="N25" s="38"/>
      <c r="O25" s="36"/>
      <c r="P25" s="39" t="s">
        <v>37</v>
      </c>
      <c r="Q25" s="38"/>
      <c r="R25" s="36"/>
      <c r="S25" s="39" t="s">
        <v>37</v>
      </c>
      <c r="T25" s="38"/>
      <c r="U25" s="36"/>
      <c r="V25" s="39" t="s">
        <v>37</v>
      </c>
      <c r="W25" s="38"/>
      <c r="X25" s="36" t="s">
        <v>37</v>
      </c>
      <c r="Y25" s="39" t="s">
        <v>37</v>
      </c>
      <c r="Z25" s="38"/>
      <c r="AA25" s="36" t="s">
        <v>37</v>
      </c>
      <c r="AB25" s="39" t="s">
        <v>37</v>
      </c>
      <c r="AC25" s="38"/>
      <c r="AD25" s="36"/>
      <c r="AE25" s="39" t="s">
        <v>37</v>
      </c>
    </row>
    <row r="26" spans="1:31" ht="15">
      <c r="A26" s="34" t="s">
        <v>55</v>
      </c>
      <c r="B26" s="35"/>
      <c r="C26" s="36"/>
      <c r="D26" s="39"/>
      <c r="E26" s="38"/>
      <c r="F26" s="36" t="s">
        <v>37</v>
      </c>
      <c r="G26" s="27" t="s">
        <v>37</v>
      </c>
      <c r="H26" s="40" t="s">
        <v>37</v>
      </c>
      <c r="I26" s="41" t="s">
        <v>37</v>
      </c>
      <c r="J26" s="43" t="s">
        <v>37</v>
      </c>
      <c r="K26" s="40" t="s">
        <v>37</v>
      </c>
      <c r="L26" s="41" t="s">
        <v>37</v>
      </c>
      <c r="M26" s="43" t="s">
        <v>37</v>
      </c>
      <c r="N26" s="40" t="s">
        <v>37</v>
      </c>
      <c r="O26" s="41" t="s">
        <v>37</v>
      </c>
      <c r="P26" s="43" t="s">
        <v>37</v>
      </c>
      <c r="Q26" s="38"/>
      <c r="R26" s="36" t="s">
        <v>37</v>
      </c>
      <c r="S26" s="39" t="s">
        <v>37</v>
      </c>
      <c r="T26" s="38"/>
      <c r="U26" s="36"/>
      <c r="V26" s="39"/>
      <c r="W26" s="38"/>
      <c r="X26" s="36"/>
      <c r="Y26" s="39"/>
      <c r="Z26" s="38"/>
      <c r="AA26" s="36" t="s">
        <v>37</v>
      </c>
      <c r="AB26" s="39"/>
      <c r="AC26" s="40" t="s">
        <v>37</v>
      </c>
      <c r="AD26" s="41" t="s">
        <v>37</v>
      </c>
      <c r="AE26" s="43" t="s">
        <v>37</v>
      </c>
    </row>
    <row r="27" spans="1:31" ht="15">
      <c r="A27" s="34" t="s">
        <v>56</v>
      </c>
      <c r="B27" s="35"/>
      <c r="C27" s="36"/>
      <c r="D27" s="39" t="s">
        <v>37</v>
      </c>
      <c r="E27" s="38"/>
      <c r="F27" s="36"/>
      <c r="G27" s="27" t="s">
        <v>37</v>
      </c>
      <c r="H27" s="38"/>
      <c r="I27" s="36"/>
      <c r="J27" s="39"/>
      <c r="K27" s="38"/>
      <c r="L27" s="36"/>
      <c r="M27" s="39" t="s">
        <v>37</v>
      </c>
      <c r="N27" s="38"/>
      <c r="O27" s="36" t="s">
        <v>37</v>
      </c>
      <c r="P27" s="39" t="s">
        <v>37</v>
      </c>
      <c r="Q27" s="38"/>
      <c r="R27" s="36"/>
      <c r="S27" s="39" t="s">
        <v>37</v>
      </c>
      <c r="T27" s="38"/>
      <c r="U27" s="36"/>
      <c r="V27" s="39" t="s">
        <v>37</v>
      </c>
      <c r="W27" s="38"/>
      <c r="X27" s="36" t="s">
        <v>37</v>
      </c>
      <c r="Y27" s="39" t="s">
        <v>37</v>
      </c>
      <c r="Z27" s="38"/>
      <c r="AA27" s="36"/>
      <c r="AB27" s="39" t="s">
        <v>37</v>
      </c>
      <c r="AC27" s="38"/>
      <c r="AD27" s="36"/>
      <c r="AE27" s="39" t="s">
        <v>37</v>
      </c>
    </row>
    <row r="28" spans="1:31" ht="15">
      <c r="A28" s="34" t="s">
        <v>57</v>
      </c>
      <c r="B28" s="35"/>
      <c r="C28" s="36"/>
      <c r="D28" s="39"/>
      <c r="E28" s="38"/>
      <c r="F28" s="36"/>
      <c r="G28" s="27"/>
      <c r="H28" s="38"/>
      <c r="I28" s="36"/>
      <c r="J28" s="39"/>
      <c r="K28" s="38"/>
      <c r="L28" s="36"/>
      <c r="M28" s="39"/>
      <c r="N28" s="38"/>
      <c r="O28" s="36"/>
      <c r="P28" s="39"/>
      <c r="Q28" s="38"/>
      <c r="R28" s="36"/>
      <c r="S28" s="39"/>
      <c r="T28" s="38"/>
      <c r="U28" s="36"/>
      <c r="V28" s="39" t="s">
        <v>37</v>
      </c>
      <c r="W28" s="38"/>
      <c r="X28" s="36"/>
      <c r="Y28" s="39"/>
      <c r="Z28" s="38"/>
      <c r="AA28" s="36"/>
      <c r="AB28" s="39"/>
      <c r="AC28" s="38"/>
      <c r="AD28" s="36"/>
      <c r="AE28" s="39"/>
    </row>
    <row r="29" spans="1:31" ht="15">
      <c r="A29" s="34" t="s">
        <v>58</v>
      </c>
      <c r="B29" s="35"/>
      <c r="C29" s="36"/>
      <c r="D29" s="39"/>
      <c r="E29" s="38"/>
      <c r="F29" s="36"/>
      <c r="G29" s="27"/>
      <c r="H29" s="38"/>
      <c r="I29" s="36"/>
      <c r="J29" s="39"/>
      <c r="K29" s="38"/>
      <c r="L29" s="36" t="s">
        <v>37</v>
      </c>
      <c r="M29" s="39" t="s">
        <v>37</v>
      </c>
      <c r="N29" s="38"/>
      <c r="O29" s="36"/>
      <c r="P29" s="39"/>
      <c r="Q29" s="38"/>
      <c r="R29" s="36" t="s">
        <v>37</v>
      </c>
      <c r="S29" s="39" t="s">
        <v>37</v>
      </c>
      <c r="T29" s="38"/>
      <c r="U29" s="36" t="s">
        <v>37</v>
      </c>
      <c r="V29" s="39" t="s">
        <v>37</v>
      </c>
      <c r="W29" s="38"/>
      <c r="X29" s="36" t="s">
        <v>37</v>
      </c>
      <c r="Y29" s="39" t="s">
        <v>37</v>
      </c>
      <c r="Z29" s="38"/>
      <c r="AA29" s="36"/>
      <c r="AB29" s="39"/>
      <c r="AC29" s="38"/>
      <c r="AD29" s="36" t="s">
        <v>37</v>
      </c>
      <c r="AE29" s="39" t="s">
        <v>37</v>
      </c>
    </row>
    <row r="30" spans="1:31" ht="15">
      <c r="A30" s="34" t="s">
        <v>59</v>
      </c>
      <c r="B30" s="35"/>
      <c r="C30" s="36" t="s">
        <v>37</v>
      </c>
      <c r="D30" s="39" t="s">
        <v>37</v>
      </c>
      <c r="E30" s="38"/>
      <c r="F30" s="36" t="s">
        <v>37</v>
      </c>
      <c r="G30" s="27" t="s">
        <v>37</v>
      </c>
      <c r="H30" s="38"/>
      <c r="I30" s="36"/>
      <c r="J30" s="39"/>
      <c r="K30" s="38"/>
      <c r="L30" s="36" t="s">
        <v>37</v>
      </c>
      <c r="M30" s="39" t="s">
        <v>37</v>
      </c>
      <c r="N30" s="38"/>
      <c r="O30" s="36" t="s">
        <v>37</v>
      </c>
      <c r="P30" s="39" t="s">
        <v>37</v>
      </c>
      <c r="Q30" s="38"/>
      <c r="R30" s="36" t="s">
        <v>37</v>
      </c>
      <c r="S30" s="39" t="s">
        <v>37</v>
      </c>
      <c r="T30" s="38"/>
      <c r="U30" s="36" t="s">
        <v>37</v>
      </c>
      <c r="V30" s="39" t="s">
        <v>37</v>
      </c>
      <c r="W30" s="38"/>
      <c r="X30" s="36" t="s">
        <v>37</v>
      </c>
      <c r="Y30" s="39" t="s">
        <v>37</v>
      </c>
      <c r="Z30" s="38"/>
      <c r="AA30" s="36" t="s">
        <v>37</v>
      </c>
      <c r="AB30" s="39" t="s">
        <v>37</v>
      </c>
      <c r="AC30" s="38"/>
      <c r="AD30" s="36" t="s">
        <v>37</v>
      </c>
      <c r="AE30" s="39" t="s">
        <v>37</v>
      </c>
    </row>
    <row r="31" spans="1:31" ht="15">
      <c r="A31" s="34" t="s">
        <v>60</v>
      </c>
      <c r="B31" s="35"/>
      <c r="C31" s="36"/>
      <c r="D31" s="39"/>
      <c r="E31" s="38"/>
      <c r="F31" s="36"/>
      <c r="G31" s="27"/>
      <c r="H31" s="38"/>
      <c r="I31" s="36"/>
      <c r="J31" s="39"/>
      <c r="K31" s="38"/>
      <c r="L31" s="36"/>
      <c r="M31" s="39"/>
      <c r="N31" s="38"/>
      <c r="O31" s="36"/>
      <c r="P31" s="39"/>
      <c r="Q31" s="38"/>
      <c r="R31" s="36"/>
      <c r="S31" s="39"/>
      <c r="T31" s="38"/>
      <c r="U31" s="36" t="s">
        <v>37</v>
      </c>
      <c r="V31" s="39"/>
      <c r="W31" s="38"/>
      <c r="X31" s="36"/>
      <c r="Y31" s="39"/>
      <c r="Z31" s="38"/>
      <c r="AA31" s="36"/>
      <c r="AB31" s="39"/>
      <c r="AC31" s="38"/>
      <c r="AD31" s="36" t="s">
        <v>37</v>
      </c>
      <c r="AE31" s="39" t="s">
        <v>37</v>
      </c>
    </row>
    <row r="32" spans="1:31" ht="15">
      <c r="A32" s="34" t="s">
        <v>61</v>
      </c>
      <c r="B32" s="35"/>
      <c r="C32" s="36" t="s">
        <v>37</v>
      </c>
      <c r="D32" s="39"/>
      <c r="E32" s="38"/>
      <c r="F32" s="36" t="s">
        <v>37</v>
      </c>
      <c r="G32" s="27" t="s">
        <v>37</v>
      </c>
      <c r="H32" s="38"/>
      <c r="I32" s="36" t="s">
        <v>37</v>
      </c>
      <c r="J32" s="39" t="s">
        <v>37</v>
      </c>
      <c r="K32" s="38"/>
      <c r="L32" s="36" t="s">
        <v>37</v>
      </c>
      <c r="M32" s="39" t="s">
        <v>37</v>
      </c>
      <c r="N32" s="38"/>
      <c r="O32" s="36" t="s">
        <v>37</v>
      </c>
      <c r="P32" s="39" t="s">
        <v>37</v>
      </c>
      <c r="Q32" s="38"/>
      <c r="R32" s="36" t="s">
        <v>37</v>
      </c>
      <c r="S32" s="39"/>
      <c r="T32" s="38"/>
      <c r="U32" s="36" t="s">
        <v>37</v>
      </c>
      <c r="V32" s="39" t="s">
        <v>37</v>
      </c>
      <c r="W32" s="38"/>
      <c r="X32" s="36" t="s">
        <v>37</v>
      </c>
      <c r="Y32" s="39" t="s">
        <v>37</v>
      </c>
      <c r="Z32" s="38"/>
      <c r="AA32" s="36" t="s">
        <v>37</v>
      </c>
      <c r="AB32" s="39" t="s">
        <v>37</v>
      </c>
      <c r="AC32" s="38"/>
      <c r="AD32" s="36" t="s">
        <v>37</v>
      </c>
      <c r="AE32" s="39" t="s">
        <v>37</v>
      </c>
    </row>
    <row r="33" spans="1:31" ht="15">
      <c r="A33" s="34" t="s">
        <v>62</v>
      </c>
      <c r="B33" s="35"/>
      <c r="C33" s="36"/>
      <c r="D33" s="39"/>
      <c r="E33" s="38"/>
      <c r="F33" s="36"/>
      <c r="G33" s="27"/>
      <c r="H33" s="38"/>
      <c r="I33" s="36"/>
      <c r="J33" s="39"/>
      <c r="K33" s="38"/>
      <c r="L33" s="36"/>
      <c r="M33" s="39"/>
      <c r="N33" s="38"/>
      <c r="O33" s="36"/>
      <c r="P33" s="39"/>
      <c r="Q33" s="38"/>
      <c r="R33" s="36"/>
      <c r="S33" s="39"/>
      <c r="T33" s="38"/>
      <c r="U33" s="36"/>
      <c r="V33" s="39"/>
      <c r="W33" s="38"/>
      <c r="X33" s="36" t="s">
        <v>37</v>
      </c>
      <c r="Y33" s="39" t="s">
        <v>37</v>
      </c>
      <c r="Z33" s="38"/>
      <c r="AA33" s="36"/>
      <c r="AB33" s="39"/>
      <c r="AC33" s="38"/>
      <c r="AD33" s="36"/>
      <c r="AE33" s="39"/>
    </row>
    <row r="34" spans="1:31" ht="15">
      <c r="A34" s="34" t="s">
        <v>63</v>
      </c>
      <c r="B34" s="35"/>
      <c r="C34" s="36"/>
      <c r="D34" s="39"/>
      <c r="E34" s="38"/>
      <c r="F34" s="36"/>
      <c r="G34" s="27"/>
      <c r="H34" s="38"/>
      <c r="I34" s="36"/>
      <c r="J34" s="39"/>
      <c r="K34" s="38"/>
      <c r="L34" s="36"/>
      <c r="M34" s="39"/>
      <c r="N34" s="38"/>
      <c r="O34" s="36"/>
      <c r="P34" s="39"/>
      <c r="Q34" s="38"/>
      <c r="R34" s="36"/>
      <c r="S34" s="39"/>
      <c r="T34" s="38"/>
      <c r="U34" s="36" t="s">
        <v>37</v>
      </c>
      <c r="V34" s="39" t="s">
        <v>37</v>
      </c>
      <c r="W34" s="38"/>
      <c r="X34" s="36" t="s">
        <v>37</v>
      </c>
      <c r="Y34" s="39" t="s">
        <v>37</v>
      </c>
      <c r="Z34" s="38"/>
      <c r="AA34" s="36" t="s">
        <v>37</v>
      </c>
      <c r="AB34" s="39" t="s">
        <v>37</v>
      </c>
      <c r="AC34" s="38"/>
      <c r="AD34" s="36"/>
      <c r="AE34" s="39"/>
    </row>
    <row r="35" spans="1:31" ht="15">
      <c r="A35" s="34" t="s">
        <v>64</v>
      </c>
      <c r="B35" s="35"/>
      <c r="C35" s="36" t="s">
        <v>37</v>
      </c>
      <c r="D35" s="39" t="s">
        <v>37</v>
      </c>
      <c r="E35" s="38"/>
      <c r="F35" s="36"/>
      <c r="G35" s="27" t="s">
        <v>37</v>
      </c>
      <c r="H35" s="38"/>
      <c r="I35" s="36" t="s">
        <v>37</v>
      </c>
      <c r="J35" s="39" t="s">
        <v>37</v>
      </c>
      <c r="K35" s="38"/>
      <c r="L35" s="36" t="s">
        <v>37</v>
      </c>
      <c r="M35" s="39" t="s">
        <v>37</v>
      </c>
      <c r="N35" s="38"/>
      <c r="O35" s="36" t="s">
        <v>37</v>
      </c>
      <c r="P35" s="39" t="s">
        <v>37</v>
      </c>
      <c r="Q35" s="38"/>
      <c r="R35" s="36" t="s">
        <v>37</v>
      </c>
      <c r="S35" s="39" t="s">
        <v>37</v>
      </c>
      <c r="T35" s="38"/>
      <c r="U35" s="36" t="s">
        <v>37</v>
      </c>
      <c r="V35" s="39" t="s">
        <v>37</v>
      </c>
      <c r="W35" s="38"/>
      <c r="X35" s="36" t="s">
        <v>37</v>
      </c>
      <c r="Y35" s="39" t="s">
        <v>37</v>
      </c>
      <c r="Z35" s="38"/>
      <c r="AA35" s="36" t="s">
        <v>37</v>
      </c>
      <c r="AB35" s="39" t="s">
        <v>37</v>
      </c>
      <c r="AC35" s="38"/>
      <c r="AD35" s="36" t="s">
        <v>37</v>
      </c>
      <c r="AE35" s="39" t="s">
        <v>37</v>
      </c>
    </row>
    <row r="36" spans="1:31" ht="15">
      <c r="A36" s="34" t="s">
        <v>65</v>
      </c>
      <c r="B36" s="35"/>
      <c r="C36" s="36" t="s">
        <v>37</v>
      </c>
      <c r="D36" s="39"/>
      <c r="E36" s="38"/>
      <c r="F36" s="36" t="s">
        <v>37</v>
      </c>
      <c r="G36" s="27" t="s">
        <v>37</v>
      </c>
      <c r="H36" s="38"/>
      <c r="I36" s="36"/>
      <c r="J36" s="39"/>
      <c r="K36" s="38"/>
      <c r="L36" s="36"/>
      <c r="M36" s="39"/>
      <c r="N36" s="38"/>
      <c r="O36" s="36"/>
      <c r="P36" s="39"/>
      <c r="Q36" s="38"/>
      <c r="R36" s="36" t="s">
        <v>37</v>
      </c>
      <c r="S36" s="39" t="s">
        <v>37</v>
      </c>
      <c r="T36" s="38"/>
      <c r="U36" s="36"/>
      <c r="V36" s="39"/>
      <c r="W36" s="38"/>
      <c r="X36" s="36"/>
      <c r="Y36" s="39"/>
      <c r="Z36" s="38"/>
      <c r="AA36" s="36"/>
      <c r="AB36" s="39"/>
      <c r="AC36" s="38"/>
      <c r="AD36" s="36"/>
      <c r="AE36" s="39"/>
    </row>
    <row r="37" spans="1:31" ht="15">
      <c r="A37" s="34" t="s">
        <v>66</v>
      </c>
      <c r="B37" s="35"/>
      <c r="C37" s="36" t="s">
        <v>37</v>
      </c>
      <c r="D37" s="39" t="s">
        <v>37</v>
      </c>
      <c r="E37" s="38"/>
      <c r="F37" s="36" t="s">
        <v>37</v>
      </c>
      <c r="G37" s="27" t="s">
        <v>37</v>
      </c>
      <c r="H37" s="38"/>
      <c r="I37" s="36"/>
      <c r="J37" s="39"/>
      <c r="K37" s="38"/>
      <c r="L37" s="36" t="s">
        <v>37</v>
      </c>
      <c r="M37" s="39" t="s">
        <v>37</v>
      </c>
      <c r="N37" s="38"/>
      <c r="O37" s="36" t="s">
        <v>37</v>
      </c>
      <c r="P37" s="39" t="s">
        <v>37</v>
      </c>
      <c r="Q37" s="38"/>
      <c r="R37" s="36"/>
      <c r="S37" s="39" t="s">
        <v>37</v>
      </c>
      <c r="T37" s="38"/>
      <c r="U37" s="36" t="s">
        <v>37</v>
      </c>
      <c r="V37" s="39" t="s">
        <v>37</v>
      </c>
      <c r="W37" s="38"/>
      <c r="X37" s="36" t="s">
        <v>37</v>
      </c>
      <c r="Y37" s="39" t="s">
        <v>37</v>
      </c>
      <c r="Z37" s="38"/>
      <c r="AA37" s="36" t="s">
        <v>37</v>
      </c>
      <c r="AB37" s="39"/>
      <c r="AC37" s="38"/>
      <c r="AD37" s="36" t="s">
        <v>37</v>
      </c>
      <c r="AE37" s="39" t="s">
        <v>37</v>
      </c>
    </row>
    <row r="38" spans="1:31" ht="15">
      <c r="A38" s="34" t="s">
        <v>67</v>
      </c>
      <c r="B38" s="35"/>
      <c r="C38" s="36"/>
      <c r="D38" s="39"/>
      <c r="E38" s="38"/>
      <c r="F38" s="36"/>
      <c r="G38" s="27"/>
      <c r="H38" s="38"/>
      <c r="I38" s="36"/>
      <c r="J38" s="39"/>
      <c r="K38" s="38"/>
      <c r="L38" s="36"/>
      <c r="M38" s="39"/>
      <c r="N38" s="38"/>
      <c r="O38" s="36"/>
      <c r="P38" s="39"/>
      <c r="Q38" s="38"/>
      <c r="R38" s="36"/>
      <c r="S38" s="39"/>
      <c r="T38" s="38"/>
      <c r="U38" s="36"/>
      <c r="V38" s="39" t="s">
        <v>37</v>
      </c>
      <c r="W38" s="38"/>
      <c r="X38" s="36"/>
      <c r="Y38" s="39" t="s">
        <v>37</v>
      </c>
      <c r="Z38" s="38"/>
      <c r="AA38" s="36"/>
      <c r="AB38" s="39"/>
      <c r="AC38" s="38"/>
      <c r="AD38" s="36"/>
      <c r="AE38" s="39"/>
    </row>
    <row r="39" spans="1:31" ht="15">
      <c r="A39" s="34" t="s">
        <v>68</v>
      </c>
      <c r="B39" s="35"/>
      <c r="C39" s="36" t="s">
        <v>37</v>
      </c>
      <c r="D39" s="39" t="s">
        <v>37</v>
      </c>
      <c r="E39" s="38"/>
      <c r="F39" s="36" t="s">
        <v>37</v>
      </c>
      <c r="G39" s="27" t="s">
        <v>37</v>
      </c>
      <c r="H39" s="38"/>
      <c r="I39" s="36" t="s">
        <v>37</v>
      </c>
      <c r="J39" s="39" t="s">
        <v>37</v>
      </c>
      <c r="K39" s="38" t="s">
        <v>37</v>
      </c>
      <c r="L39" s="36"/>
      <c r="M39" s="39" t="s">
        <v>37</v>
      </c>
      <c r="N39" s="40" t="s">
        <v>37</v>
      </c>
      <c r="O39" s="41" t="s">
        <v>37</v>
      </c>
      <c r="P39" s="43" t="s">
        <v>37</v>
      </c>
      <c r="Q39" s="38"/>
      <c r="R39" s="36" t="s">
        <v>37</v>
      </c>
      <c r="S39" s="39" t="s">
        <v>37</v>
      </c>
      <c r="T39" s="38"/>
      <c r="U39" s="36" t="s">
        <v>37</v>
      </c>
      <c r="V39" s="39" t="s">
        <v>37</v>
      </c>
      <c r="W39" s="38"/>
      <c r="X39" s="36" t="s">
        <v>37</v>
      </c>
      <c r="Y39" s="39" t="s">
        <v>37</v>
      </c>
      <c r="Z39" s="40" t="s">
        <v>37</v>
      </c>
      <c r="AA39" s="41" t="s">
        <v>37</v>
      </c>
      <c r="AB39" s="43" t="s">
        <v>37</v>
      </c>
      <c r="AC39" s="40" t="s">
        <v>37</v>
      </c>
      <c r="AD39" s="41" t="s">
        <v>37</v>
      </c>
      <c r="AE39" s="43" t="s">
        <v>37</v>
      </c>
    </row>
    <row r="40" spans="1:31" ht="15">
      <c r="A40" s="34" t="s">
        <v>69</v>
      </c>
      <c r="B40" s="35"/>
      <c r="C40" s="36"/>
      <c r="D40" s="39"/>
      <c r="E40" s="38"/>
      <c r="F40" s="36"/>
      <c r="G40" s="27"/>
      <c r="H40" s="38"/>
      <c r="I40" s="36"/>
      <c r="J40" s="39"/>
      <c r="K40" s="38"/>
      <c r="L40" s="36"/>
      <c r="M40" s="39"/>
      <c r="N40" s="38"/>
      <c r="O40" s="36"/>
      <c r="P40" s="39"/>
      <c r="Q40" s="38"/>
      <c r="R40" s="36"/>
      <c r="S40" s="39"/>
      <c r="T40" s="38"/>
      <c r="U40" s="36"/>
      <c r="V40" s="39"/>
      <c r="W40" s="38"/>
      <c r="X40" s="36" t="s">
        <v>37</v>
      </c>
      <c r="Y40" s="39" t="s">
        <v>37</v>
      </c>
      <c r="Z40" s="38"/>
      <c r="AA40" s="36"/>
      <c r="AB40" s="39"/>
      <c r="AC40" s="38"/>
      <c r="AD40" s="36"/>
      <c r="AE40" s="39"/>
    </row>
    <row r="41" spans="1:31" ht="15">
      <c r="A41" s="34" t="s">
        <v>70</v>
      </c>
      <c r="B41" s="35"/>
      <c r="C41" s="36"/>
      <c r="D41" s="39"/>
      <c r="E41" s="38"/>
      <c r="F41" s="36"/>
      <c r="G41" s="27"/>
      <c r="H41" s="38"/>
      <c r="I41" s="36" t="s">
        <v>37</v>
      </c>
      <c r="J41" s="39"/>
      <c r="K41" s="38"/>
      <c r="L41" s="36"/>
      <c r="M41" s="39"/>
      <c r="N41" s="38"/>
      <c r="O41" s="36"/>
      <c r="P41" s="39"/>
      <c r="Q41" s="38"/>
      <c r="R41" s="36"/>
      <c r="S41" s="39"/>
      <c r="T41" s="38"/>
      <c r="U41" s="36"/>
      <c r="V41" s="39" t="s">
        <v>37</v>
      </c>
      <c r="W41" s="38"/>
      <c r="X41" s="36"/>
      <c r="Y41" s="39"/>
      <c r="Z41" s="38"/>
      <c r="AA41" s="36"/>
      <c r="AB41" s="39"/>
      <c r="AC41" s="38"/>
      <c r="AD41" s="36"/>
      <c r="AE41" s="39"/>
    </row>
    <row r="42" spans="1:31" ht="15">
      <c r="A42" s="45" t="s">
        <v>71</v>
      </c>
      <c r="B42" s="46"/>
      <c r="C42" s="47" t="s">
        <v>37</v>
      </c>
      <c r="D42" s="48" t="s">
        <v>37</v>
      </c>
      <c r="E42" s="49"/>
      <c r="F42" s="47" t="s">
        <v>37</v>
      </c>
      <c r="G42" s="50" t="s">
        <v>37</v>
      </c>
      <c r="H42" s="49"/>
      <c r="I42" s="47" t="s">
        <v>37</v>
      </c>
      <c r="J42" s="48" t="s">
        <v>37</v>
      </c>
      <c r="K42" s="49"/>
      <c r="L42" s="47" t="s">
        <v>37</v>
      </c>
      <c r="M42" s="48" t="s">
        <v>37</v>
      </c>
      <c r="N42" s="49"/>
      <c r="O42" s="47" t="s">
        <v>37</v>
      </c>
      <c r="P42" s="48"/>
      <c r="Q42" s="49"/>
      <c r="R42" s="47" t="s">
        <v>37</v>
      </c>
      <c r="S42" s="48" t="s">
        <v>37</v>
      </c>
      <c r="T42" s="49"/>
      <c r="U42" s="47" t="s">
        <v>37</v>
      </c>
      <c r="V42" s="48" t="s">
        <v>37</v>
      </c>
      <c r="W42" s="49"/>
      <c r="X42" s="47" t="s">
        <v>37</v>
      </c>
      <c r="Y42" s="48" t="s">
        <v>37</v>
      </c>
      <c r="Z42" s="49"/>
      <c r="AA42" s="47" t="s">
        <v>37</v>
      </c>
      <c r="AB42" s="48" t="s">
        <v>37</v>
      </c>
      <c r="AC42" s="49"/>
      <c r="AD42" s="47" t="s">
        <v>37</v>
      </c>
      <c r="AE42" s="48"/>
    </row>
  </sheetData>
  <sheetProtection algorithmName="SHA-512" hashValue="p8viYu/uIhkH+zGg3WW6puysjesMvHlYuj0DexX4ifqQQSjJ5GSmrpqyqRvuMT09CFjVLracGDYwGR5+BwSf+w==" saltValue="IWENWSwtk8kDamuYjbJXng==" spinCount="100000" sheet="1" objects="1" scenarios="1"/>
  <mergeCells count="11">
    <mergeCell ref="AC5:AE5"/>
    <mergeCell ref="B4:AE4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1"/>
  <sheetViews>
    <sheetView workbookViewId="0" topLeftCell="A16">
      <selection activeCell="E40" sqref="E40"/>
    </sheetView>
  </sheetViews>
  <sheetFormatPr defaultColWidth="9.140625" defaultRowHeight="15"/>
  <cols>
    <col min="1" max="1" width="12.00390625" style="51" customWidth="1"/>
    <col min="2" max="28" width="5.7109375" style="15" customWidth="1"/>
    <col min="29" max="31" width="6.57421875" style="15" customWidth="1"/>
    <col min="32" max="46" width="5.7109375" style="15" customWidth="1"/>
    <col min="47" max="16384" width="9.140625" style="15" customWidth="1"/>
  </cols>
  <sheetData>
    <row r="1" ht="15">
      <c r="A1" s="14" t="s">
        <v>72</v>
      </c>
    </row>
    <row r="2" ht="15">
      <c r="A2" s="14" t="s">
        <v>22</v>
      </c>
    </row>
    <row r="3" ht="15">
      <c r="A3" s="16"/>
    </row>
    <row r="4" spans="1:46" ht="18.5">
      <c r="A4" s="16"/>
      <c r="B4" s="168" t="s">
        <v>73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70"/>
    </row>
    <row r="5" spans="1:46" ht="15">
      <c r="A5" s="17"/>
      <c r="B5" s="165" t="s">
        <v>74</v>
      </c>
      <c r="C5" s="166"/>
      <c r="D5" s="167"/>
      <c r="E5" s="165" t="s">
        <v>75</v>
      </c>
      <c r="F5" s="166"/>
      <c r="G5" s="167"/>
      <c r="H5" s="165" t="s">
        <v>76</v>
      </c>
      <c r="I5" s="166"/>
      <c r="J5" s="167"/>
      <c r="K5" s="165" t="s">
        <v>77</v>
      </c>
      <c r="L5" s="166"/>
      <c r="M5" s="167"/>
      <c r="N5" s="165" t="s">
        <v>78</v>
      </c>
      <c r="O5" s="166"/>
      <c r="P5" s="167"/>
      <c r="Q5" s="165" t="s">
        <v>79</v>
      </c>
      <c r="R5" s="166"/>
      <c r="S5" s="167"/>
      <c r="T5" s="165" t="s">
        <v>80</v>
      </c>
      <c r="U5" s="166"/>
      <c r="V5" s="167"/>
      <c r="W5" s="165" t="s">
        <v>81</v>
      </c>
      <c r="X5" s="166"/>
      <c r="Y5" s="167"/>
      <c r="Z5" s="165" t="s">
        <v>82</v>
      </c>
      <c r="AA5" s="166"/>
      <c r="AB5" s="167"/>
      <c r="AC5" s="165" t="s">
        <v>83</v>
      </c>
      <c r="AD5" s="166"/>
      <c r="AE5" s="167"/>
      <c r="AF5" s="165" t="s">
        <v>84</v>
      </c>
      <c r="AG5" s="166"/>
      <c r="AH5" s="167"/>
      <c r="AI5" s="165" t="s">
        <v>85</v>
      </c>
      <c r="AJ5" s="166"/>
      <c r="AK5" s="167"/>
      <c r="AL5" s="165" t="s">
        <v>86</v>
      </c>
      <c r="AM5" s="166"/>
      <c r="AN5" s="167"/>
      <c r="AO5" s="165" t="s">
        <v>87</v>
      </c>
      <c r="AP5" s="166"/>
      <c r="AQ5" s="167"/>
      <c r="AR5" s="165" t="s">
        <v>88</v>
      </c>
      <c r="AS5" s="166"/>
      <c r="AT5" s="167"/>
    </row>
    <row r="6" spans="1:46" s="55" customFormat="1" ht="15">
      <c r="A6" s="17"/>
      <c r="B6" s="52" t="s">
        <v>34</v>
      </c>
      <c r="C6" s="53" t="s">
        <v>10</v>
      </c>
      <c r="D6" s="54" t="s">
        <v>35</v>
      </c>
      <c r="E6" s="52" t="s">
        <v>34</v>
      </c>
      <c r="F6" s="53" t="s">
        <v>10</v>
      </c>
      <c r="G6" s="54" t="s">
        <v>35</v>
      </c>
      <c r="H6" s="52" t="s">
        <v>34</v>
      </c>
      <c r="I6" s="53" t="s">
        <v>10</v>
      </c>
      <c r="J6" s="54" t="s">
        <v>35</v>
      </c>
      <c r="K6" s="52" t="s">
        <v>34</v>
      </c>
      <c r="L6" s="53" t="s">
        <v>10</v>
      </c>
      <c r="M6" s="54" t="s">
        <v>35</v>
      </c>
      <c r="N6" s="52" t="s">
        <v>34</v>
      </c>
      <c r="O6" s="53" t="s">
        <v>10</v>
      </c>
      <c r="P6" s="54" t="s">
        <v>35</v>
      </c>
      <c r="Q6" s="52" t="s">
        <v>34</v>
      </c>
      <c r="R6" s="53" t="s">
        <v>10</v>
      </c>
      <c r="S6" s="54" t="s">
        <v>35</v>
      </c>
      <c r="T6" s="52" t="s">
        <v>34</v>
      </c>
      <c r="U6" s="53" t="s">
        <v>10</v>
      </c>
      <c r="V6" s="54" t="s">
        <v>35</v>
      </c>
      <c r="W6" s="52" t="s">
        <v>34</v>
      </c>
      <c r="X6" s="53" t="s">
        <v>10</v>
      </c>
      <c r="Y6" s="54" t="s">
        <v>35</v>
      </c>
      <c r="Z6" s="52" t="s">
        <v>34</v>
      </c>
      <c r="AA6" s="53" t="s">
        <v>10</v>
      </c>
      <c r="AB6" s="54" t="s">
        <v>35</v>
      </c>
      <c r="AC6" s="52" t="s">
        <v>34</v>
      </c>
      <c r="AD6" s="53" t="s">
        <v>10</v>
      </c>
      <c r="AE6" s="54" t="s">
        <v>35</v>
      </c>
      <c r="AF6" s="52" t="s">
        <v>34</v>
      </c>
      <c r="AG6" s="53" t="s">
        <v>10</v>
      </c>
      <c r="AH6" s="54" t="s">
        <v>35</v>
      </c>
      <c r="AI6" s="52" t="s">
        <v>34</v>
      </c>
      <c r="AJ6" s="53" t="s">
        <v>10</v>
      </c>
      <c r="AK6" s="54" t="s">
        <v>35</v>
      </c>
      <c r="AL6" s="52" t="s">
        <v>34</v>
      </c>
      <c r="AM6" s="53" t="s">
        <v>10</v>
      </c>
      <c r="AN6" s="54" t="s">
        <v>35</v>
      </c>
      <c r="AO6" s="52" t="s">
        <v>34</v>
      </c>
      <c r="AP6" s="53" t="s">
        <v>10</v>
      </c>
      <c r="AQ6" s="54" t="s">
        <v>35</v>
      </c>
      <c r="AR6" s="52" t="s">
        <v>34</v>
      </c>
      <c r="AS6" s="53" t="s">
        <v>10</v>
      </c>
      <c r="AT6" s="54" t="s">
        <v>35</v>
      </c>
    </row>
    <row r="7" spans="1:46" s="55" customFormat="1" ht="15">
      <c r="A7" s="17"/>
      <c r="B7" s="56">
        <f>COUNTA(B8:B51)</f>
        <v>11</v>
      </c>
      <c r="C7" s="57">
        <f aca="true" t="shared" si="0" ref="C7:AT7">COUNTA(C8:C51)</f>
        <v>15</v>
      </c>
      <c r="D7" s="58">
        <f t="shared" si="0"/>
        <v>16</v>
      </c>
      <c r="E7" s="56">
        <f t="shared" si="0"/>
        <v>15</v>
      </c>
      <c r="F7" s="57">
        <f t="shared" si="0"/>
        <v>19</v>
      </c>
      <c r="G7" s="58">
        <f t="shared" si="0"/>
        <v>22</v>
      </c>
      <c r="H7" s="56">
        <f t="shared" si="0"/>
        <v>13</v>
      </c>
      <c r="I7" s="57">
        <f t="shared" si="0"/>
        <v>16</v>
      </c>
      <c r="J7" s="58">
        <f t="shared" si="0"/>
        <v>19</v>
      </c>
      <c r="K7" s="56">
        <f t="shared" si="0"/>
        <v>11</v>
      </c>
      <c r="L7" s="57">
        <f t="shared" si="0"/>
        <v>16</v>
      </c>
      <c r="M7" s="58">
        <f t="shared" si="0"/>
        <v>14</v>
      </c>
      <c r="N7" s="56">
        <f t="shared" si="0"/>
        <v>11</v>
      </c>
      <c r="O7" s="57">
        <f t="shared" si="0"/>
        <v>18</v>
      </c>
      <c r="P7" s="58">
        <f t="shared" si="0"/>
        <v>17</v>
      </c>
      <c r="Q7" s="56">
        <f t="shared" si="0"/>
        <v>1</v>
      </c>
      <c r="R7" s="57">
        <f t="shared" si="0"/>
        <v>25</v>
      </c>
      <c r="S7" s="58">
        <f t="shared" si="0"/>
        <v>24</v>
      </c>
      <c r="T7" s="56">
        <f t="shared" si="0"/>
        <v>13</v>
      </c>
      <c r="U7" s="57">
        <f t="shared" si="0"/>
        <v>12</v>
      </c>
      <c r="V7" s="58">
        <f t="shared" si="0"/>
        <v>18</v>
      </c>
      <c r="W7" s="56">
        <f t="shared" si="0"/>
        <v>10</v>
      </c>
      <c r="X7" s="57">
        <f t="shared" si="0"/>
        <v>17</v>
      </c>
      <c r="Y7" s="58">
        <f t="shared" si="0"/>
        <v>18</v>
      </c>
      <c r="Z7" s="56">
        <f t="shared" si="0"/>
        <v>9</v>
      </c>
      <c r="AA7" s="57">
        <f t="shared" si="0"/>
        <v>11</v>
      </c>
      <c r="AB7" s="58">
        <f t="shared" si="0"/>
        <v>12</v>
      </c>
      <c r="AC7" s="56">
        <f t="shared" si="0"/>
        <v>11</v>
      </c>
      <c r="AD7" s="57">
        <f t="shared" si="0"/>
        <v>17</v>
      </c>
      <c r="AE7" s="58">
        <f t="shared" si="0"/>
        <v>19</v>
      </c>
      <c r="AF7" s="56">
        <f t="shared" si="0"/>
        <v>14</v>
      </c>
      <c r="AG7" s="57">
        <f t="shared" si="0"/>
        <v>19</v>
      </c>
      <c r="AH7" s="58">
        <f t="shared" si="0"/>
        <v>21</v>
      </c>
      <c r="AI7" s="56">
        <f t="shared" si="0"/>
        <v>10</v>
      </c>
      <c r="AJ7" s="57">
        <f t="shared" si="0"/>
        <v>12</v>
      </c>
      <c r="AK7" s="58">
        <f t="shared" si="0"/>
        <v>13</v>
      </c>
      <c r="AL7" s="56">
        <f t="shared" si="0"/>
        <v>13</v>
      </c>
      <c r="AM7" s="57">
        <f t="shared" si="0"/>
        <v>17</v>
      </c>
      <c r="AN7" s="58">
        <f t="shared" si="0"/>
        <v>18</v>
      </c>
      <c r="AO7" s="56">
        <f t="shared" si="0"/>
        <v>11</v>
      </c>
      <c r="AP7" s="57">
        <f t="shared" si="0"/>
        <v>17</v>
      </c>
      <c r="AQ7" s="58">
        <f t="shared" si="0"/>
        <v>18</v>
      </c>
      <c r="AR7" s="56">
        <f t="shared" si="0"/>
        <v>10</v>
      </c>
      <c r="AS7" s="57">
        <f t="shared" si="0"/>
        <v>13</v>
      </c>
      <c r="AT7" s="58">
        <f t="shared" si="0"/>
        <v>15</v>
      </c>
    </row>
    <row r="8" spans="1:46" ht="15">
      <c r="A8" s="24" t="s">
        <v>89</v>
      </c>
      <c r="B8" s="25"/>
      <c r="C8" s="26"/>
      <c r="D8" s="27"/>
      <c r="E8" s="33"/>
      <c r="F8" s="26"/>
      <c r="G8" s="27"/>
      <c r="H8" s="33"/>
      <c r="I8" s="26"/>
      <c r="J8" s="27"/>
      <c r="K8" s="33"/>
      <c r="L8" s="26"/>
      <c r="M8" s="27"/>
      <c r="N8" s="33"/>
      <c r="O8" s="26"/>
      <c r="P8" s="27"/>
      <c r="Q8" s="33"/>
      <c r="R8" s="26"/>
      <c r="S8" s="27"/>
      <c r="T8" s="33"/>
      <c r="U8" s="26"/>
      <c r="V8" s="27"/>
      <c r="W8" s="33"/>
      <c r="X8" s="26"/>
      <c r="Y8" s="27"/>
      <c r="Z8" s="33"/>
      <c r="AA8" s="26"/>
      <c r="AB8" s="27"/>
      <c r="AC8" s="33"/>
      <c r="AD8" s="26" t="s">
        <v>37</v>
      </c>
      <c r="AE8" s="27" t="s">
        <v>37</v>
      </c>
      <c r="AF8" s="33"/>
      <c r="AG8" s="26"/>
      <c r="AH8" s="27"/>
      <c r="AI8" s="33"/>
      <c r="AJ8" s="26"/>
      <c r="AK8" s="27"/>
      <c r="AL8" s="33"/>
      <c r="AM8" s="26"/>
      <c r="AN8" s="27"/>
      <c r="AO8" s="33"/>
      <c r="AP8" s="26"/>
      <c r="AQ8" s="27"/>
      <c r="AR8" s="33"/>
      <c r="AS8" s="26"/>
      <c r="AT8" s="27"/>
    </row>
    <row r="9" spans="1:46" ht="15">
      <c r="A9" s="31" t="s">
        <v>36</v>
      </c>
      <c r="B9" s="59" t="s">
        <v>37</v>
      </c>
      <c r="C9" s="60" t="s">
        <v>37</v>
      </c>
      <c r="D9" s="61" t="s">
        <v>37</v>
      </c>
      <c r="E9" s="62" t="s">
        <v>37</v>
      </c>
      <c r="F9" s="60" t="s">
        <v>37</v>
      </c>
      <c r="G9" s="42" t="s">
        <v>37</v>
      </c>
      <c r="H9" s="62" t="s">
        <v>37</v>
      </c>
      <c r="I9" s="60" t="s">
        <v>37</v>
      </c>
      <c r="J9" s="42" t="s">
        <v>37</v>
      </c>
      <c r="K9" s="62" t="s">
        <v>37</v>
      </c>
      <c r="L9" s="60" t="s">
        <v>37</v>
      </c>
      <c r="M9" s="42" t="s">
        <v>37</v>
      </c>
      <c r="N9" s="62" t="s">
        <v>37</v>
      </c>
      <c r="O9" s="60" t="s">
        <v>37</v>
      </c>
      <c r="P9" s="42" t="s">
        <v>37</v>
      </c>
      <c r="Q9" s="33"/>
      <c r="R9" s="26"/>
      <c r="S9" s="27"/>
      <c r="T9" s="33" t="s">
        <v>37</v>
      </c>
      <c r="U9" s="26"/>
      <c r="V9" s="27" t="s">
        <v>37</v>
      </c>
      <c r="W9" s="62" t="s">
        <v>37</v>
      </c>
      <c r="X9" s="60" t="s">
        <v>37</v>
      </c>
      <c r="Y9" s="42" t="s">
        <v>37</v>
      </c>
      <c r="Z9" s="33" t="s">
        <v>37</v>
      </c>
      <c r="AA9" s="26"/>
      <c r="AB9" s="27" t="s">
        <v>37</v>
      </c>
      <c r="AC9" s="33" t="s">
        <v>37</v>
      </c>
      <c r="AD9" s="26"/>
      <c r="AE9" s="27" t="s">
        <v>37</v>
      </c>
      <c r="AF9" s="62" t="s">
        <v>37</v>
      </c>
      <c r="AG9" s="60" t="s">
        <v>37</v>
      </c>
      <c r="AH9" s="42" t="s">
        <v>37</v>
      </c>
      <c r="AI9" s="62" t="s">
        <v>37</v>
      </c>
      <c r="AJ9" s="60" t="s">
        <v>37</v>
      </c>
      <c r="AK9" s="42" t="s">
        <v>37</v>
      </c>
      <c r="AL9" s="62" t="s">
        <v>37</v>
      </c>
      <c r="AM9" s="60" t="s">
        <v>37</v>
      </c>
      <c r="AN9" s="42" t="s">
        <v>37</v>
      </c>
      <c r="AO9" s="62" t="s">
        <v>37</v>
      </c>
      <c r="AP9" s="60" t="s">
        <v>37</v>
      </c>
      <c r="AQ9" s="42" t="s">
        <v>37</v>
      </c>
      <c r="AR9" s="33" t="s">
        <v>37</v>
      </c>
      <c r="AS9" s="26"/>
      <c r="AT9" s="27" t="s">
        <v>37</v>
      </c>
    </row>
    <row r="10" spans="1:46" ht="15">
      <c r="A10" s="31" t="s">
        <v>38</v>
      </c>
      <c r="B10" s="25"/>
      <c r="C10" s="26"/>
      <c r="D10" s="32"/>
      <c r="E10" s="33"/>
      <c r="F10" s="26" t="s">
        <v>37</v>
      </c>
      <c r="G10" s="27" t="s">
        <v>37</v>
      </c>
      <c r="H10" s="33"/>
      <c r="I10" s="26" t="s">
        <v>37</v>
      </c>
      <c r="J10" s="27" t="s">
        <v>37</v>
      </c>
      <c r="K10" s="33"/>
      <c r="L10" s="26"/>
      <c r="M10" s="27"/>
      <c r="N10" s="33"/>
      <c r="O10" s="26" t="s">
        <v>37</v>
      </c>
      <c r="P10" s="27" t="s">
        <v>37</v>
      </c>
      <c r="Q10" s="33"/>
      <c r="R10" s="26" t="s">
        <v>37</v>
      </c>
      <c r="S10" s="27" t="s">
        <v>37</v>
      </c>
      <c r="T10" s="33"/>
      <c r="U10" s="26"/>
      <c r="V10" s="27"/>
      <c r="W10" s="33"/>
      <c r="X10" s="26" t="s">
        <v>37</v>
      </c>
      <c r="Y10" s="27" t="s">
        <v>37</v>
      </c>
      <c r="Z10" s="33"/>
      <c r="AA10" s="26"/>
      <c r="AB10" s="27"/>
      <c r="AC10" s="33"/>
      <c r="AD10" s="26"/>
      <c r="AE10" s="27"/>
      <c r="AF10" s="33"/>
      <c r="AG10" s="26" t="s">
        <v>37</v>
      </c>
      <c r="AH10" s="27" t="s">
        <v>37</v>
      </c>
      <c r="AI10" s="33"/>
      <c r="AJ10" s="26" t="s">
        <v>37</v>
      </c>
      <c r="AK10" s="27" t="s">
        <v>37</v>
      </c>
      <c r="AL10" s="33"/>
      <c r="AM10" s="26" t="s">
        <v>37</v>
      </c>
      <c r="AN10" s="27" t="s">
        <v>37</v>
      </c>
      <c r="AO10" s="33"/>
      <c r="AP10" s="26"/>
      <c r="AQ10" s="27"/>
      <c r="AR10" s="33"/>
      <c r="AS10" s="26"/>
      <c r="AT10" s="27"/>
    </row>
    <row r="11" spans="1:46" ht="15">
      <c r="A11" s="34" t="s">
        <v>90</v>
      </c>
      <c r="B11" s="35"/>
      <c r="C11" s="36" t="s">
        <v>37</v>
      </c>
      <c r="D11" s="37" t="s">
        <v>37</v>
      </c>
      <c r="E11" s="40" t="s">
        <v>37</v>
      </c>
      <c r="F11" s="41" t="s">
        <v>37</v>
      </c>
      <c r="G11" s="42" t="s">
        <v>37</v>
      </c>
      <c r="H11" s="40" t="s">
        <v>37</v>
      </c>
      <c r="I11" s="41" t="s">
        <v>37</v>
      </c>
      <c r="J11" s="43" t="s">
        <v>37</v>
      </c>
      <c r="K11" s="38"/>
      <c r="L11" s="36" t="s">
        <v>37</v>
      </c>
      <c r="M11" s="39" t="s">
        <v>37</v>
      </c>
      <c r="N11" s="38"/>
      <c r="O11" s="36" t="s">
        <v>37</v>
      </c>
      <c r="P11" s="39" t="s">
        <v>37</v>
      </c>
      <c r="Q11" s="38"/>
      <c r="R11" s="36"/>
      <c r="S11" s="39"/>
      <c r="T11" s="38"/>
      <c r="U11" s="36" t="s">
        <v>37</v>
      </c>
      <c r="V11" s="39" t="s">
        <v>37</v>
      </c>
      <c r="W11" s="38"/>
      <c r="X11" s="36" t="s">
        <v>37</v>
      </c>
      <c r="Y11" s="39" t="s">
        <v>37</v>
      </c>
      <c r="Z11" s="38"/>
      <c r="AA11" s="36" t="s">
        <v>37</v>
      </c>
      <c r="AB11" s="39" t="s">
        <v>37</v>
      </c>
      <c r="AC11" s="38"/>
      <c r="AD11" s="36" t="s">
        <v>37</v>
      </c>
      <c r="AE11" s="39" t="s">
        <v>37</v>
      </c>
      <c r="AF11" s="38"/>
      <c r="AG11" s="36" t="s">
        <v>37</v>
      </c>
      <c r="AH11" s="39" t="s">
        <v>37</v>
      </c>
      <c r="AI11" s="38"/>
      <c r="AJ11" s="36" t="s">
        <v>37</v>
      </c>
      <c r="AK11" s="39" t="s">
        <v>37</v>
      </c>
      <c r="AL11" s="38"/>
      <c r="AM11" s="36" t="s">
        <v>37</v>
      </c>
      <c r="AN11" s="39" t="s">
        <v>37</v>
      </c>
      <c r="AO11" s="38"/>
      <c r="AP11" s="36" t="s">
        <v>37</v>
      </c>
      <c r="AQ11" s="39" t="s">
        <v>37</v>
      </c>
      <c r="AR11" s="38"/>
      <c r="AS11" s="36" t="s">
        <v>37</v>
      </c>
      <c r="AT11" s="39" t="s">
        <v>37</v>
      </c>
    </row>
    <row r="12" spans="1:46" ht="15">
      <c r="A12" s="34" t="s">
        <v>91</v>
      </c>
      <c r="B12" s="35"/>
      <c r="C12" s="36" t="s">
        <v>37</v>
      </c>
      <c r="D12" s="37" t="s">
        <v>37</v>
      </c>
      <c r="E12" s="38"/>
      <c r="F12" s="36"/>
      <c r="G12" s="27" t="s">
        <v>37</v>
      </c>
      <c r="H12" s="38"/>
      <c r="I12" s="36"/>
      <c r="J12" s="39" t="s">
        <v>37</v>
      </c>
      <c r="K12" s="38"/>
      <c r="L12" s="36" t="s">
        <v>37</v>
      </c>
      <c r="M12" s="39" t="s">
        <v>37</v>
      </c>
      <c r="N12" s="38"/>
      <c r="O12" s="36" t="s">
        <v>37</v>
      </c>
      <c r="P12" s="39" t="s">
        <v>37</v>
      </c>
      <c r="Q12" s="38"/>
      <c r="R12" s="36"/>
      <c r="S12" s="39"/>
      <c r="T12" s="38"/>
      <c r="U12" s="36"/>
      <c r="V12" s="39" t="s">
        <v>37</v>
      </c>
      <c r="W12" s="38"/>
      <c r="X12" s="36"/>
      <c r="Y12" s="39"/>
      <c r="Z12" s="38"/>
      <c r="AA12" s="36" t="s">
        <v>37</v>
      </c>
      <c r="AB12" s="39" t="s">
        <v>37</v>
      </c>
      <c r="AC12" s="38"/>
      <c r="AD12" s="36" t="s">
        <v>37</v>
      </c>
      <c r="AE12" s="39" t="s">
        <v>37</v>
      </c>
      <c r="AF12" s="38"/>
      <c r="AG12" s="36" t="s">
        <v>37</v>
      </c>
      <c r="AH12" s="39" t="s">
        <v>37</v>
      </c>
      <c r="AI12" s="38"/>
      <c r="AJ12" s="36"/>
      <c r="AK12" s="39"/>
      <c r="AL12" s="38"/>
      <c r="AM12" s="36" t="s">
        <v>37</v>
      </c>
      <c r="AN12" s="39" t="s">
        <v>37</v>
      </c>
      <c r="AO12" s="38"/>
      <c r="AP12" s="36" t="s">
        <v>37</v>
      </c>
      <c r="AQ12" s="39" t="s">
        <v>37</v>
      </c>
      <c r="AR12" s="38"/>
      <c r="AS12" s="36" t="s">
        <v>37</v>
      </c>
      <c r="AT12" s="39" t="s">
        <v>37</v>
      </c>
    </row>
    <row r="13" spans="1:46" ht="15">
      <c r="A13" s="34" t="s">
        <v>42</v>
      </c>
      <c r="B13" s="35"/>
      <c r="C13" s="36"/>
      <c r="D13" s="39"/>
      <c r="E13" s="38"/>
      <c r="F13" s="36"/>
      <c r="G13" s="27"/>
      <c r="H13" s="38"/>
      <c r="I13" s="36"/>
      <c r="J13" s="39"/>
      <c r="K13" s="38"/>
      <c r="L13" s="36"/>
      <c r="M13" s="39"/>
      <c r="N13" s="38"/>
      <c r="O13" s="36"/>
      <c r="P13" s="39"/>
      <c r="Q13" s="38"/>
      <c r="R13" s="36"/>
      <c r="S13" s="39" t="s">
        <v>37</v>
      </c>
      <c r="T13" s="38"/>
      <c r="U13" s="36"/>
      <c r="V13" s="39"/>
      <c r="W13" s="38"/>
      <c r="X13" s="36"/>
      <c r="Y13" s="39"/>
      <c r="Z13" s="38"/>
      <c r="AA13" s="36"/>
      <c r="AB13" s="39"/>
      <c r="AC13" s="38"/>
      <c r="AD13" s="36"/>
      <c r="AE13" s="39"/>
      <c r="AF13" s="38"/>
      <c r="AG13" s="36"/>
      <c r="AH13" s="39"/>
      <c r="AI13" s="38"/>
      <c r="AJ13" s="36"/>
      <c r="AK13" s="39"/>
      <c r="AL13" s="38"/>
      <c r="AM13" s="36"/>
      <c r="AN13" s="39"/>
      <c r="AO13" s="38"/>
      <c r="AP13" s="36"/>
      <c r="AQ13" s="39"/>
      <c r="AR13" s="38"/>
      <c r="AS13" s="36"/>
      <c r="AT13" s="39"/>
    </row>
    <row r="14" spans="1:46" ht="15">
      <c r="A14" s="34" t="s">
        <v>43</v>
      </c>
      <c r="B14" s="35"/>
      <c r="C14" s="36"/>
      <c r="D14" s="39"/>
      <c r="E14" s="38"/>
      <c r="F14" s="36"/>
      <c r="G14" s="27"/>
      <c r="H14" s="38"/>
      <c r="I14" s="36"/>
      <c r="J14" s="39"/>
      <c r="K14" s="38"/>
      <c r="L14" s="36"/>
      <c r="M14" s="39"/>
      <c r="N14" s="38"/>
      <c r="O14" s="36"/>
      <c r="P14" s="39"/>
      <c r="Q14" s="38"/>
      <c r="R14" s="36" t="s">
        <v>37</v>
      </c>
      <c r="S14" s="39" t="s">
        <v>37</v>
      </c>
      <c r="T14" s="38"/>
      <c r="U14" s="36"/>
      <c r="V14" s="39"/>
      <c r="W14" s="38"/>
      <c r="X14" s="36"/>
      <c r="Y14" s="39"/>
      <c r="Z14" s="38"/>
      <c r="AA14" s="36"/>
      <c r="AB14" s="39"/>
      <c r="AC14" s="38"/>
      <c r="AD14" s="36"/>
      <c r="AE14" s="39"/>
      <c r="AF14" s="38"/>
      <c r="AG14" s="36"/>
      <c r="AH14" s="39"/>
      <c r="AI14" s="38"/>
      <c r="AJ14" s="36"/>
      <c r="AK14" s="39"/>
      <c r="AL14" s="38"/>
      <c r="AM14" s="36"/>
      <c r="AN14" s="39"/>
      <c r="AO14" s="38"/>
      <c r="AP14" s="36"/>
      <c r="AQ14" s="39"/>
      <c r="AR14" s="38"/>
      <c r="AS14" s="36"/>
      <c r="AT14" s="39"/>
    </row>
    <row r="15" spans="1:46" ht="15">
      <c r="A15" s="34" t="s">
        <v>44</v>
      </c>
      <c r="B15" s="35"/>
      <c r="C15" s="36"/>
      <c r="D15" s="39"/>
      <c r="E15" s="38"/>
      <c r="F15" s="36"/>
      <c r="G15" s="27"/>
      <c r="H15" s="38"/>
      <c r="I15" s="36"/>
      <c r="J15" s="39"/>
      <c r="K15" s="38"/>
      <c r="L15" s="36"/>
      <c r="M15" s="39"/>
      <c r="N15" s="38"/>
      <c r="O15" s="36"/>
      <c r="P15" s="39"/>
      <c r="Q15" s="38"/>
      <c r="R15" s="36" t="s">
        <v>37</v>
      </c>
      <c r="S15" s="39" t="s">
        <v>37</v>
      </c>
      <c r="T15" s="38"/>
      <c r="U15" s="36"/>
      <c r="V15" s="39"/>
      <c r="W15" s="38"/>
      <c r="X15" s="36"/>
      <c r="Y15" s="39"/>
      <c r="Z15" s="38"/>
      <c r="AA15" s="36"/>
      <c r="AB15" s="39"/>
      <c r="AC15" s="38"/>
      <c r="AD15" s="36"/>
      <c r="AE15" s="39"/>
      <c r="AF15" s="38"/>
      <c r="AG15" s="36"/>
      <c r="AH15" s="39"/>
      <c r="AI15" s="38"/>
      <c r="AJ15" s="36"/>
      <c r="AK15" s="39"/>
      <c r="AL15" s="38"/>
      <c r="AM15" s="36"/>
      <c r="AN15" s="39"/>
      <c r="AO15" s="38"/>
      <c r="AP15" s="36"/>
      <c r="AQ15" s="39"/>
      <c r="AR15" s="38"/>
      <c r="AS15" s="36"/>
      <c r="AT15" s="39"/>
    </row>
    <row r="16" spans="1:46" ht="15">
      <c r="A16" s="34" t="s">
        <v>45</v>
      </c>
      <c r="B16" s="35"/>
      <c r="C16" s="36"/>
      <c r="D16" s="39"/>
      <c r="E16" s="38"/>
      <c r="F16" s="36"/>
      <c r="G16" s="27"/>
      <c r="H16" s="38"/>
      <c r="I16" s="36"/>
      <c r="J16" s="39"/>
      <c r="K16" s="38"/>
      <c r="L16" s="36"/>
      <c r="M16" s="39"/>
      <c r="N16" s="38"/>
      <c r="O16" s="36"/>
      <c r="P16" s="39"/>
      <c r="Q16" s="38"/>
      <c r="R16" s="36" t="s">
        <v>37</v>
      </c>
      <c r="S16" s="39" t="s">
        <v>37</v>
      </c>
      <c r="T16" s="38"/>
      <c r="U16" s="36"/>
      <c r="V16" s="39"/>
      <c r="W16" s="38"/>
      <c r="X16" s="36"/>
      <c r="Y16" s="39"/>
      <c r="Z16" s="38"/>
      <c r="AA16" s="36"/>
      <c r="AB16" s="39"/>
      <c r="AC16" s="38"/>
      <c r="AD16" s="36"/>
      <c r="AE16" s="39"/>
      <c r="AF16" s="38"/>
      <c r="AG16" s="36"/>
      <c r="AH16" s="39"/>
      <c r="AI16" s="38"/>
      <c r="AJ16" s="36"/>
      <c r="AK16" s="39"/>
      <c r="AL16" s="38"/>
      <c r="AM16" s="36"/>
      <c r="AN16" s="39"/>
      <c r="AO16" s="38"/>
      <c r="AP16" s="36"/>
      <c r="AQ16" s="39"/>
      <c r="AR16" s="38"/>
      <c r="AS16" s="36"/>
      <c r="AT16" s="39"/>
    </row>
    <row r="17" spans="1:46" ht="15">
      <c r="A17" s="34" t="s">
        <v>46</v>
      </c>
      <c r="B17" s="35"/>
      <c r="C17" s="36"/>
      <c r="D17" s="39"/>
      <c r="E17" s="40" t="s">
        <v>37</v>
      </c>
      <c r="F17" s="41" t="s">
        <v>37</v>
      </c>
      <c r="G17" s="42" t="s">
        <v>37</v>
      </c>
      <c r="H17" s="40" t="s">
        <v>37</v>
      </c>
      <c r="I17" s="41" t="s">
        <v>37</v>
      </c>
      <c r="J17" s="43" t="s">
        <v>37</v>
      </c>
      <c r="K17" s="40" t="s">
        <v>37</v>
      </c>
      <c r="L17" s="41" t="s">
        <v>37</v>
      </c>
      <c r="M17" s="43" t="s">
        <v>37</v>
      </c>
      <c r="N17" s="40" t="s">
        <v>37</v>
      </c>
      <c r="O17" s="41" t="s">
        <v>37</v>
      </c>
      <c r="P17" s="43" t="s">
        <v>37</v>
      </c>
      <c r="Q17" s="38"/>
      <c r="R17" s="36"/>
      <c r="S17" s="39"/>
      <c r="T17" s="38" t="s">
        <v>37</v>
      </c>
      <c r="U17" s="36"/>
      <c r="V17" s="39" t="s">
        <v>37</v>
      </c>
      <c r="W17" s="40" t="s">
        <v>37</v>
      </c>
      <c r="X17" s="41" t="s">
        <v>37</v>
      </c>
      <c r="Y17" s="43" t="s">
        <v>37</v>
      </c>
      <c r="Z17" s="38"/>
      <c r="AA17" s="36"/>
      <c r="AB17" s="39"/>
      <c r="AC17" s="38" t="s">
        <v>37</v>
      </c>
      <c r="AD17" s="36"/>
      <c r="AE17" s="39" t="s">
        <v>37</v>
      </c>
      <c r="AF17" s="40" t="s">
        <v>37</v>
      </c>
      <c r="AG17" s="41" t="s">
        <v>37</v>
      </c>
      <c r="AH17" s="43" t="s">
        <v>37</v>
      </c>
      <c r="AI17" s="40" t="s">
        <v>37</v>
      </c>
      <c r="AJ17" s="41" t="s">
        <v>37</v>
      </c>
      <c r="AK17" s="43" t="s">
        <v>37</v>
      </c>
      <c r="AL17" s="40" t="s">
        <v>37</v>
      </c>
      <c r="AM17" s="41" t="s">
        <v>37</v>
      </c>
      <c r="AN17" s="43" t="s">
        <v>37</v>
      </c>
      <c r="AO17" s="38" t="s">
        <v>37</v>
      </c>
      <c r="AP17" s="36"/>
      <c r="AQ17" s="39" t="s">
        <v>37</v>
      </c>
      <c r="AR17" s="38"/>
      <c r="AS17" s="36"/>
      <c r="AT17" s="39"/>
    </row>
    <row r="18" spans="1:46" ht="15">
      <c r="A18" s="34" t="s">
        <v>47</v>
      </c>
      <c r="B18" s="35"/>
      <c r="C18" s="36"/>
      <c r="D18" s="39"/>
      <c r="E18" s="38"/>
      <c r="F18" s="36"/>
      <c r="G18" s="27"/>
      <c r="H18" s="38"/>
      <c r="I18" s="36"/>
      <c r="J18" s="39"/>
      <c r="K18" s="38"/>
      <c r="L18" s="36"/>
      <c r="M18" s="39"/>
      <c r="N18" s="38"/>
      <c r="O18" s="36"/>
      <c r="P18" s="39"/>
      <c r="Q18" s="38"/>
      <c r="R18" s="36" t="s">
        <v>37</v>
      </c>
      <c r="S18" s="39" t="s">
        <v>37</v>
      </c>
      <c r="T18" s="38"/>
      <c r="U18" s="36"/>
      <c r="V18" s="39"/>
      <c r="W18" s="38"/>
      <c r="X18" s="36"/>
      <c r="Y18" s="39"/>
      <c r="Z18" s="38"/>
      <c r="AA18" s="36"/>
      <c r="AB18" s="39"/>
      <c r="AC18" s="38"/>
      <c r="AD18" s="36" t="s">
        <v>37</v>
      </c>
      <c r="AE18" s="39" t="s">
        <v>37</v>
      </c>
      <c r="AF18" s="38"/>
      <c r="AG18" s="36"/>
      <c r="AH18" s="39"/>
      <c r="AI18" s="38"/>
      <c r="AJ18" s="36"/>
      <c r="AK18" s="39"/>
      <c r="AL18" s="38"/>
      <c r="AM18" s="36"/>
      <c r="AN18" s="39"/>
      <c r="AO18" s="38"/>
      <c r="AP18" s="36"/>
      <c r="AQ18" s="39"/>
      <c r="AR18" s="38"/>
      <c r="AS18" s="36"/>
      <c r="AT18" s="39"/>
    </row>
    <row r="19" spans="1:46" ht="15">
      <c r="A19" s="34" t="s">
        <v>19</v>
      </c>
      <c r="B19" s="44" t="s">
        <v>37</v>
      </c>
      <c r="C19" s="41" t="s">
        <v>37</v>
      </c>
      <c r="D19" s="43" t="s">
        <v>37</v>
      </c>
      <c r="E19" s="40" t="s">
        <v>37</v>
      </c>
      <c r="F19" s="41" t="s">
        <v>37</v>
      </c>
      <c r="G19" s="42" t="s">
        <v>37</v>
      </c>
      <c r="H19" s="38" t="s">
        <v>37</v>
      </c>
      <c r="I19" s="36"/>
      <c r="J19" s="39" t="s">
        <v>37</v>
      </c>
      <c r="K19" s="40" t="s">
        <v>37</v>
      </c>
      <c r="L19" s="41" t="s">
        <v>37</v>
      </c>
      <c r="M19" s="43" t="s">
        <v>37</v>
      </c>
      <c r="N19" s="40" t="s">
        <v>37</v>
      </c>
      <c r="O19" s="41" t="s">
        <v>37</v>
      </c>
      <c r="P19" s="43" t="s">
        <v>37</v>
      </c>
      <c r="Q19" s="38"/>
      <c r="R19" s="36"/>
      <c r="S19" s="39"/>
      <c r="T19" s="40" t="s">
        <v>37</v>
      </c>
      <c r="U19" s="41" t="s">
        <v>37</v>
      </c>
      <c r="V19" s="43" t="s">
        <v>37</v>
      </c>
      <c r="W19" s="38"/>
      <c r="X19" s="36"/>
      <c r="Y19" s="39"/>
      <c r="Z19" s="40" t="s">
        <v>37</v>
      </c>
      <c r="AA19" s="41" t="s">
        <v>37</v>
      </c>
      <c r="AB19" s="43" t="s">
        <v>37</v>
      </c>
      <c r="AC19" s="40" t="s">
        <v>37</v>
      </c>
      <c r="AD19" s="41" t="s">
        <v>37</v>
      </c>
      <c r="AE19" s="43" t="s">
        <v>37</v>
      </c>
      <c r="AF19" s="40" t="s">
        <v>37</v>
      </c>
      <c r="AG19" s="41" t="s">
        <v>37</v>
      </c>
      <c r="AH19" s="43" t="s">
        <v>37</v>
      </c>
      <c r="AI19" s="38"/>
      <c r="AJ19" s="36"/>
      <c r="AK19" s="39"/>
      <c r="AL19" s="40" t="s">
        <v>37</v>
      </c>
      <c r="AM19" s="41" t="s">
        <v>37</v>
      </c>
      <c r="AN19" s="43" t="s">
        <v>37</v>
      </c>
      <c r="AO19" s="40" t="s">
        <v>37</v>
      </c>
      <c r="AP19" s="41" t="s">
        <v>37</v>
      </c>
      <c r="AQ19" s="43" t="s">
        <v>37</v>
      </c>
      <c r="AR19" s="40" t="s">
        <v>37</v>
      </c>
      <c r="AS19" s="41" t="s">
        <v>37</v>
      </c>
      <c r="AT19" s="43" t="s">
        <v>37</v>
      </c>
    </row>
    <row r="20" spans="1:46" ht="15">
      <c r="A20" s="34" t="s">
        <v>48</v>
      </c>
      <c r="B20" s="35"/>
      <c r="C20" s="36"/>
      <c r="D20" s="39"/>
      <c r="E20" s="38"/>
      <c r="F20" s="36"/>
      <c r="G20" s="27"/>
      <c r="H20" s="38"/>
      <c r="I20" s="36"/>
      <c r="J20" s="39"/>
      <c r="K20" s="38"/>
      <c r="L20" s="36"/>
      <c r="M20" s="39"/>
      <c r="N20" s="38"/>
      <c r="O20" s="36"/>
      <c r="P20" s="39"/>
      <c r="Q20" s="38"/>
      <c r="R20" s="36" t="s">
        <v>37</v>
      </c>
      <c r="S20" s="39"/>
      <c r="T20" s="38"/>
      <c r="U20" s="36"/>
      <c r="V20" s="39"/>
      <c r="W20" s="38"/>
      <c r="X20" s="36"/>
      <c r="Y20" s="39"/>
      <c r="Z20" s="38"/>
      <c r="AA20" s="36"/>
      <c r="AB20" s="39"/>
      <c r="AC20" s="38"/>
      <c r="AD20" s="36"/>
      <c r="AE20" s="39"/>
      <c r="AF20" s="38"/>
      <c r="AG20" s="36"/>
      <c r="AH20" s="39"/>
      <c r="AI20" s="38"/>
      <c r="AJ20" s="36"/>
      <c r="AK20" s="39"/>
      <c r="AL20" s="38"/>
      <c r="AM20" s="36"/>
      <c r="AN20" s="39"/>
      <c r="AO20" s="38"/>
      <c r="AP20" s="36"/>
      <c r="AQ20" s="39"/>
      <c r="AR20" s="38"/>
      <c r="AS20" s="36"/>
      <c r="AT20" s="39"/>
    </row>
    <row r="21" spans="1:46" ht="15">
      <c r="A21" s="34" t="s">
        <v>49</v>
      </c>
      <c r="B21" s="35"/>
      <c r="C21" s="36"/>
      <c r="D21" s="39"/>
      <c r="E21" s="38"/>
      <c r="F21" s="36"/>
      <c r="G21" s="27"/>
      <c r="H21" s="38"/>
      <c r="I21" s="36"/>
      <c r="J21" s="39"/>
      <c r="K21" s="38"/>
      <c r="L21" s="36"/>
      <c r="M21" s="39"/>
      <c r="N21" s="38"/>
      <c r="O21" s="36"/>
      <c r="P21" s="39"/>
      <c r="Q21" s="38"/>
      <c r="R21" s="36" t="s">
        <v>37</v>
      </c>
      <c r="S21" s="39" t="s">
        <v>37</v>
      </c>
      <c r="T21" s="38"/>
      <c r="U21" s="36"/>
      <c r="V21" s="39"/>
      <c r="W21" s="38"/>
      <c r="X21" s="36"/>
      <c r="Y21" s="39"/>
      <c r="Z21" s="38"/>
      <c r="AA21" s="36"/>
      <c r="AB21" s="39"/>
      <c r="AC21" s="38"/>
      <c r="AD21" s="36"/>
      <c r="AE21" s="39"/>
      <c r="AF21" s="38"/>
      <c r="AG21" s="36"/>
      <c r="AH21" s="39"/>
      <c r="AI21" s="38"/>
      <c r="AJ21" s="36"/>
      <c r="AK21" s="39"/>
      <c r="AL21" s="38"/>
      <c r="AM21" s="36"/>
      <c r="AN21" s="39"/>
      <c r="AO21" s="38"/>
      <c r="AP21" s="36"/>
      <c r="AQ21" s="39"/>
      <c r="AR21" s="38"/>
      <c r="AS21" s="36"/>
      <c r="AT21" s="39"/>
    </row>
    <row r="22" spans="1:46" ht="15">
      <c r="A22" s="34" t="s">
        <v>20</v>
      </c>
      <c r="B22" s="35"/>
      <c r="C22" s="36" t="s">
        <v>37</v>
      </c>
      <c r="D22" s="39" t="s">
        <v>37</v>
      </c>
      <c r="E22" s="38"/>
      <c r="F22" s="36" t="s">
        <v>37</v>
      </c>
      <c r="G22" s="27" t="s">
        <v>37</v>
      </c>
      <c r="H22" s="38"/>
      <c r="I22" s="36" t="s">
        <v>37</v>
      </c>
      <c r="J22" s="39" t="s">
        <v>37</v>
      </c>
      <c r="K22" s="38"/>
      <c r="L22" s="36"/>
      <c r="M22" s="39"/>
      <c r="N22" s="38"/>
      <c r="O22" s="36"/>
      <c r="P22" s="39"/>
      <c r="Q22" s="38"/>
      <c r="R22" s="36"/>
      <c r="S22" s="39"/>
      <c r="T22" s="38"/>
      <c r="U22" s="36"/>
      <c r="V22" s="39"/>
      <c r="W22" s="38"/>
      <c r="X22" s="36"/>
      <c r="Y22" s="39"/>
      <c r="Z22" s="38"/>
      <c r="AA22" s="36"/>
      <c r="AB22" s="39"/>
      <c r="AC22" s="38"/>
      <c r="AD22" s="36"/>
      <c r="AE22" s="39"/>
      <c r="AF22" s="38"/>
      <c r="AG22" s="36"/>
      <c r="AH22" s="39"/>
      <c r="AI22" s="38"/>
      <c r="AJ22" s="36"/>
      <c r="AK22" s="39"/>
      <c r="AL22" s="38"/>
      <c r="AM22" s="36"/>
      <c r="AN22" s="39"/>
      <c r="AO22" s="38"/>
      <c r="AP22" s="36" t="s">
        <v>37</v>
      </c>
      <c r="AQ22" s="39" t="s">
        <v>37</v>
      </c>
      <c r="AR22" s="38"/>
      <c r="AS22" s="36"/>
      <c r="AT22" s="39"/>
    </row>
    <row r="23" spans="1:46" ht="15">
      <c r="A23" s="34" t="s">
        <v>92</v>
      </c>
      <c r="B23" s="44" t="s">
        <v>37</v>
      </c>
      <c r="C23" s="41" t="s">
        <v>37</v>
      </c>
      <c r="D23" s="43" t="s">
        <v>37</v>
      </c>
      <c r="E23" s="40" t="s">
        <v>37</v>
      </c>
      <c r="F23" s="41" t="s">
        <v>37</v>
      </c>
      <c r="G23" s="42" t="s">
        <v>37</v>
      </c>
      <c r="H23" s="38"/>
      <c r="I23" s="36" t="s">
        <v>37</v>
      </c>
      <c r="J23" s="39" t="s">
        <v>37</v>
      </c>
      <c r="K23" s="40" t="s">
        <v>37</v>
      </c>
      <c r="L23" s="41" t="s">
        <v>37</v>
      </c>
      <c r="M23" s="43" t="s">
        <v>37</v>
      </c>
      <c r="N23" s="40" t="s">
        <v>37</v>
      </c>
      <c r="O23" s="41" t="s">
        <v>37</v>
      </c>
      <c r="P23" s="43" t="s">
        <v>37</v>
      </c>
      <c r="Q23" s="38"/>
      <c r="R23" s="36"/>
      <c r="S23" s="39"/>
      <c r="T23" s="40" t="s">
        <v>37</v>
      </c>
      <c r="U23" s="41" t="s">
        <v>37</v>
      </c>
      <c r="V23" s="43" t="s">
        <v>37</v>
      </c>
      <c r="W23" s="40" t="s">
        <v>37</v>
      </c>
      <c r="X23" s="41" t="s">
        <v>37</v>
      </c>
      <c r="Y23" s="43" t="s">
        <v>37</v>
      </c>
      <c r="Z23" s="40" t="s">
        <v>37</v>
      </c>
      <c r="AA23" s="41" t="s">
        <v>37</v>
      </c>
      <c r="AB23" s="43" t="s">
        <v>37</v>
      </c>
      <c r="AC23" s="40" t="s">
        <v>37</v>
      </c>
      <c r="AD23" s="41" t="s">
        <v>37</v>
      </c>
      <c r="AE23" s="43" t="s">
        <v>37</v>
      </c>
      <c r="AF23" s="40" t="s">
        <v>37</v>
      </c>
      <c r="AG23" s="41" t="s">
        <v>37</v>
      </c>
      <c r="AH23" s="43" t="s">
        <v>37</v>
      </c>
      <c r="AI23" s="40" t="s">
        <v>37</v>
      </c>
      <c r="AJ23" s="41" t="s">
        <v>37</v>
      </c>
      <c r="AK23" s="43" t="s">
        <v>37</v>
      </c>
      <c r="AL23" s="40" t="s">
        <v>37</v>
      </c>
      <c r="AM23" s="41" t="s">
        <v>37</v>
      </c>
      <c r="AN23" s="43" t="s">
        <v>37</v>
      </c>
      <c r="AO23" s="40" t="s">
        <v>37</v>
      </c>
      <c r="AP23" s="41" t="s">
        <v>37</v>
      </c>
      <c r="AQ23" s="43" t="s">
        <v>37</v>
      </c>
      <c r="AR23" s="40" t="s">
        <v>37</v>
      </c>
      <c r="AS23" s="41" t="s">
        <v>37</v>
      </c>
      <c r="AT23" s="43" t="s">
        <v>37</v>
      </c>
    </row>
    <row r="24" spans="1:46" ht="15">
      <c r="A24" s="34" t="s">
        <v>93</v>
      </c>
      <c r="B24" s="44" t="s">
        <v>37</v>
      </c>
      <c r="C24" s="41" t="s">
        <v>37</v>
      </c>
      <c r="D24" s="43" t="s">
        <v>37</v>
      </c>
      <c r="E24" s="40" t="s">
        <v>37</v>
      </c>
      <c r="F24" s="41" t="s">
        <v>37</v>
      </c>
      <c r="G24" s="42" t="s">
        <v>37</v>
      </c>
      <c r="H24" s="40" t="s">
        <v>37</v>
      </c>
      <c r="I24" s="41" t="s">
        <v>37</v>
      </c>
      <c r="J24" s="43" t="s">
        <v>37</v>
      </c>
      <c r="K24" s="40" t="s">
        <v>37</v>
      </c>
      <c r="L24" s="41" t="s">
        <v>37</v>
      </c>
      <c r="M24" s="43" t="s">
        <v>37</v>
      </c>
      <c r="N24" s="40" t="s">
        <v>37</v>
      </c>
      <c r="O24" s="41" t="s">
        <v>37</v>
      </c>
      <c r="P24" s="43" t="s">
        <v>37</v>
      </c>
      <c r="Q24" s="38"/>
      <c r="R24" s="36"/>
      <c r="S24" s="39"/>
      <c r="T24" s="40" t="s">
        <v>37</v>
      </c>
      <c r="U24" s="41" t="s">
        <v>37</v>
      </c>
      <c r="V24" s="43" t="s">
        <v>37</v>
      </c>
      <c r="W24" s="40" t="s">
        <v>37</v>
      </c>
      <c r="X24" s="41" t="s">
        <v>37</v>
      </c>
      <c r="Y24" s="43" t="s">
        <v>37</v>
      </c>
      <c r="Z24" s="40" t="s">
        <v>37</v>
      </c>
      <c r="AA24" s="41" t="s">
        <v>37</v>
      </c>
      <c r="AB24" s="43" t="s">
        <v>37</v>
      </c>
      <c r="AC24" s="40" t="s">
        <v>37</v>
      </c>
      <c r="AD24" s="41" t="s">
        <v>37</v>
      </c>
      <c r="AE24" s="43" t="s">
        <v>37</v>
      </c>
      <c r="AF24" s="40" t="s">
        <v>37</v>
      </c>
      <c r="AG24" s="41" t="s">
        <v>37</v>
      </c>
      <c r="AH24" s="43" t="s">
        <v>37</v>
      </c>
      <c r="AI24" s="40" t="s">
        <v>37</v>
      </c>
      <c r="AJ24" s="41" t="s">
        <v>37</v>
      </c>
      <c r="AK24" s="43" t="s">
        <v>37</v>
      </c>
      <c r="AL24" s="40" t="s">
        <v>37</v>
      </c>
      <c r="AM24" s="41" t="s">
        <v>37</v>
      </c>
      <c r="AN24" s="43" t="s">
        <v>37</v>
      </c>
      <c r="AO24" s="40" t="s">
        <v>37</v>
      </c>
      <c r="AP24" s="41" t="s">
        <v>37</v>
      </c>
      <c r="AQ24" s="43" t="s">
        <v>37</v>
      </c>
      <c r="AR24" s="40" t="s">
        <v>37</v>
      </c>
      <c r="AS24" s="41" t="s">
        <v>37</v>
      </c>
      <c r="AT24" s="43" t="s">
        <v>37</v>
      </c>
    </row>
    <row r="25" spans="1:46" ht="15">
      <c r="A25" s="34" t="s">
        <v>50</v>
      </c>
      <c r="B25" s="35"/>
      <c r="C25" s="36"/>
      <c r="D25" s="39"/>
      <c r="E25" s="38"/>
      <c r="F25" s="36"/>
      <c r="G25" s="27"/>
      <c r="H25" s="38"/>
      <c r="I25" s="36"/>
      <c r="J25" s="39"/>
      <c r="K25" s="38"/>
      <c r="L25" s="36"/>
      <c r="M25" s="39"/>
      <c r="N25" s="38"/>
      <c r="O25" s="36"/>
      <c r="P25" s="39"/>
      <c r="Q25" s="38"/>
      <c r="R25" s="36"/>
      <c r="S25" s="39" t="s">
        <v>37</v>
      </c>
      <c r="T25" s="38"/>
      <c r="U25" s="36"/>
      <c r="V25" s="39"/>
      <c r="W25" s="38"/>
      <c r="X25" s="36"/>
      <c r="Y25" s="39"/>
      <c r="Z25" s="38"/>
      <c r="AA25" s="36"/>
      <c r="AB25" s="39"/>
      <c r="AC25" s="38"/>
      <c r="AD25" s="36"/>
      <c r="AE25" s="39"/>
      <c r="AF25" s="38"/>
      <c r="AG25" s="36"/>
      <c r="AH25" s="39"/>
      <c r="AI25" s="38"/>
      <c r="AJ25" s="36"/>
      <c r="AK25" s="39"/>
      <c r="AL25" s="38"/>
      <c r="AM25" s="36"/>
      <c r="AN25" s="39"/>
      <c r="AO25" s="38"/>
      <c r="AP25" s="36"/>
      <c r="AQ25" s="39"/>
      <c r="AR25" s="38"/>
      <c r="AS25" s="36"/>
      <c r="AT25" s="39"/>
    </row>
    <row r="26" spans="1:46" ht="15">
      <c r="A26" s="34" t="s">
        <v>51</v>
      </c>
      <c r="B26" s="35"/>
      <c r="C26" s="36"/>
      <c r="D26" s="39"/>
      <c r="E26" s="38"/>
      <c r="F26" s="36"/>
      <c r="G26" s="27"/>
      <c r="H26" s="38"/>
      <c r="I26" s="36"/>
      <c r="J26" s="39"/>
      <c r="K26" s="38"/>
      <c r="L26" s="36"/>
      <c r="M26" s="39"/>
      <c r="N26" s="38"/>
      <c r="O26" s="36"/>
      <c r="P26" s="39"/>
      <c r="Q26" s="38"/>
      <c r="R26" s="36" t="s">
        <v>37</v>
      </c>
      <c r="S26" s="39" t="s">
        <v>37</v>
      </c>
      <c r="T26" s="38"/>
      <c r="U26" s="36"/>
      <c r="V26" s="39"/>
      <c r="W26" s="38"/>
      <c r="X26" s="36"/>
      <c r="Y26" s="39"/>
      <c r="Z26" s="38"/>
      <c r="AA26" s="36"/>
      <c r="AB26" s="39"/>
      <c r="AC26" s="38"/>
      <c r="AD26" s="36"/>
      <c r="AE26" s="39"/>
      <c r="AF26" s="38"/>
      <c r="AG26" s="36"/>
      <c r="AH26" s="39"/>
      <c r="AI26" s="38"/>
      <c r="AJ26" s="36"/>
      <c r="AK26" s="39"/>
      <c r="AL26" s="38"/>
      <c r="AM26" s="36"/>
      <c r="AN26" s="39"/>
      <c r="AO26" s="38"/>
      <c r="AP26" s="36"/>
      <c r="AQ26" s="39"/>
      <c r="AR26" s="38"/>
      <c r="AS26" s="36"/>
      <c r="AT26" s="39"/>
    </row>
    <row r="27" spans="1:46" ht="15">
      <c r="A27" s="34" t="s">
        <v>52</v>
      </c>
      <c r="B27" s="35"/>
      <c r="C27" s="36"/>
      <c r="D27" s="39"/>
      <c r="E27" s="38"/>
      <c r="F27" s="36"/>
      <c r="G27" s="27"/>
      <c r="H27" s="38"/>
      <c r="I27" s="36"/>
      <c r="J27" s="39"/>
      <c r="K27" s="38"/>
      <c r="L27" s="36"/>
      <c r="M27" s="39"/>
      <c r="N27" s="38"/>
      <c r="O27" s="36"/>
      <c r="P27" s="39"/>
      <c r="Q27" s="38"/>
      <c r="R27" s="36" t="s">
        <v>37</v>
      </c>
      <c r="S27" s="39" t="s">
        <v>37</v>
      </c>
      <c r="T27" s="38"/>
      <c r="U27" s="36"/>
      <c r="V27" s="39"/>
      <c r="W27" s="38"/>
      <c r="X27" s="36" t="s">
        <v>37</v>
      </c>
      <c r="Y27" s="39" t="s">
        <v>37</v>
      </c>
      <c r="Z27" s="38"/>
      <c r="AA27" s="36"/>
      <c r="AB27" s="39"/>
      <c r="AC27" s="38"/>
      <c r="AD27" s="36"/>
      <c r="AE27" s="39"/>
      <c r="AF27" s="38"/>
      <c r="AG27" s="36"/>
      <c r="AH27" s="39"/>
      <c r="AI27" s="38"/>
      <c r="AJ27" s="36"/>
      <c r="AK27" s="39"/>
      <c r="AL27" s="38"/>
      <c r="AM27" s="36"/>
      <c r="AN27" s="39"/>
      <c r="AO27" s="38"/>
      <c r="AP27" s="36"/>
      <c r="AQ27" s="39"/>
      <c r="AR27" s="38"/>
      <c r="AS27" s="36"/>
      <c r="AT27" s="39"/>
    </row>
    <row r="28" spans="1:46" ht="15">
      <c r="A28" s="34" t="s">
        <v>94</v>
      </c>
      <c r="B28" s="35"/>
      <c r="C28" s="36"/>
      <c r="D28" s="39"/>
      <c r="E28" s="38"/>
      <c r="F28" s="36"/>
      <c r="G28" s="27"/>
      <c r="H28" s="38"/>
      <c r="I28" s="36"/>
      <c r="J28" s="39"/>
      <c r="K28" s="38"/>
      <c r="L28" s="36"/>
      <c r="M28" s="39"/>
      <c r="N28" s="38"/>
      <c r="O28" s="36"/>
      <c r="P28" s="39"/>
      <c r="Q28" s="38"/>
      <c r="R28" s="36" t="s">
        <v>37</v>
      </c>
      <c r="S28" s="39"/>
      <c r="T28" s="38"/>
      <c r="U28" s="36"/>
      <c r="V28" s="39"/>
      <c r="W28" s="38"/>
      <c r="X28" s="36"/>
      <c r="Y28" s="39"/>
      <c r="Z28" s="38"/>
      <c r="AA28" s="36"/>
      <c r="AB28" s="39"/>
      <c r="AC28" s="38"/>
      <c r="AD28" s="36"/>
      <c r="AE28" s="39"/>
      <c r="AF28" s="38"/>
      <c r="AG28" s="36"/>
      <c r="AH28" s="39"/>
      <c r="AI28" s="38"/>
      <c r="AJ28" s="36"/>
      <c r="AK28" s="39"/>
      <c r="AL28" s="38"/>
      <c r="AM28" s="36"/>
      <c r="AN28" s="39"/>
      <c r="AO28" s="38"/>
      <c r="AP28" s="36"/>
      <c r="AQ28" s="39"/>
      <c r="AR28" s="38"/>
      <c r="AS28" s="36"/>
      <c r="AT28" s="39"/>
    </row>
    <row r="29" spans="1:46" ht="15">
      <c r="A29" s="34" t="s">
        <v>53</v>
      </c>
      <c r="B29" s="35"/>
      <c r="C29" s="36"/>
      <c r="D29" s="39"/>
      <c r="E29" s="38" t="s">
        <v>37</v>
      </c>
      <c r="F29" s="36" t="s">
        <v>37</v>
      </c>
      <c r="G29" s="27" t="s">
        <v>37</v>
      </c>
      <c r="H29" s="38" t="s">
        <v>37</v>
      </c>
      <c r="I29" s="36" t="s">
        <v>37</v>
      </c>
      <c r="J29" s="39" t="s">
        <v>37</v>
      </c>
      <c r="K29" s="38"/>
      <c r="L29" s="36"/>
      <c r="M29" s="39"/>
      <c r="N29" s="38"/>
      <c r="O29" s="36"/>
      <c r="P29" s="39"/>
      <c r="Q29" s="38"/>
      <c r="R29" s="36" t="s">
        <v>37</v>
      </c>
      <c r="S29" s="39" t="s">
        <v>37</v>
      </c>
      <c r="T29" s="40" t="s">
        <v>37</v>
      </c>
      <c r="U29" s="41" t="s">
        <v>37</v>
      </c>
      <c r="V29" s="43" t="s">
        <v>37</v>
      </c>
      <c r="W29" s="38"/>
      <c r="X29" s="36"/>
      <c r="Y29" s="39"/>
      <c r="Z29" s="38"/>
      <c r="AA29" s="36"/>
      <c r="AB29" s="39"/>
      <c r="AC29" s="38"/>
      <c r="AD29" s="36"/>
      <c r="AE29" s="39"/>
      <c r="AF29" s="40" t="s">
        <v>37</v>
      </c>
      <c r="AG29" s="41" t="s">
        <v>37</v>
      </c>
      <c r="AH29" s="43" t="s">
        <v>37</v>
      </c>
      <c r="AI29" s="38"/>
      <c r="AJ29" s="36"/>
      <c r="AK29" s="39"/>
      <c r="AL29" s="40" t="s">
        <v>37</v>
      </c>
      <c r="AM29" s="41" t="s">
        <v>37</v>
      </c>
      <c r="AN29" s="43" t="s">
        <v>37</v>
      </c>
      <c r="AO29" s="38"/>
      <c r="AP29" s="36"/>
      <c r="AQ29" s="39"/>
      <c r="AR29" s="38"/>
      <c r="AS29" s="36"/>
      <c r="AT29" s="39"/>
    </row>
    <row r="30" spans="1:46" ht="15">
      <c r="A30" s="34" t="s">
        <v>54</v>
      </c>
      <c r="B30" s="35" t="s">
        <v>37</v>
      </c>
      <c r="C30" s="36"/>
      <c r="D30" s="39" t="s">
        <v>37</v>
      </c>
      <c r="E30" s="38" t="s">
        <v>37</v>
      </c>
      <c r="F30" s="36"/>
      <c r="G30" s="27" t="s">
        <v>37</v>
      </c>
      <c r="H30" s="38" t="s">
        <v>37</v>
      </c>
      <c r="I30" s="36"/>
      <c r="J30" s="39" t="s">
        <v>37</v>
      </c>
      <c r="K30" s="38" t="s">
        <v>37</v>
      </c>
      <c r="L30" s="36" t="s">
        <v>37</v>
      </c>
      <c r="M30" s="39"/>
      <c r="N30" s="38" t="s">
        <v>37</v>
      </c>
      <c r="O30" s="36" t="s">
        <v>37</v>
      </c>
      <c r="P30" s="39"/>
      <c r="Q30" s="38"/>
      <c r="R30" s="36" t="s">
        <v>37</v>
      </c>
      <c r="S30" s="39" t="s">
        <v>37</v>
      </c>
      <c r="T30" s="38"/>
      <c r="U30" s="36"/>
      <c r="V30" s="39" t="s">
        <v>37</v>
      </c>
      <c r="W30" s="38"/>
      <c r="X30" s="36"/>
      <c r="Y30" s="39"/>
      <c r="Z30" s="38"/>
      <c r="AA30" s="36"/>
      <c r="AB30" s="39"/>
      <c r="AC30" s="40" t="s">
        <v>37</v>
      </c>
      <c r="AD30" s="41" t="s">
        <v>37</v>
      </c>
      <c r="AE30" s="43" t="s">
        <v>37</v>
      </c>
      <c r="AF30" s="38" t="s">
        <v>37</v>
      </c>
      <c r="AG30" s="36"/>
      <c r="AH30" s="39" t="s">
        <v>37</v>
      </c>
      <c r="AI30" s="38"/>
      <c r="AJ30" s="36"/>
      <c r="AK30" s="39"/>
      <c r="AL30" s="40" t="s">
        <v>37</v>
      </c>
      <c r="AM30" s="41" t="s">
        <v>37</v>
      </c>
      <c r="AN30" s="43" t="s">
        <v>37</v>
      </c>
      <c r="AO30" s="40" t="s">
        <v>37</v>
      </c>
      <c r="AP30" s="41" t="s">
        <v>37</v>
      </c>
      <c r="AQ30" s="43" t="s">
        <v>37</v>
      </c>
      <c r="AR30" s="38" t="s">
        <v>37</v>
      </c>
      <c r="AS30" s="36"/>
      <c r="AT30" s="39" t="s">
        <v>37</v>
      </c>
    </row>
    <row r="31" spans="1:46" ht="15">
      <c r="A31" s="34" t="s">
        <v>55</v>
      </c>
      <c r="B31" s="35"/>
      <c r="C31" s="36"/>
      <c r="D31" s="39"/>
      <c r="E31" s="38"/>
      <c r="F31" s="36"/>
      <c r="G31" s="27"/>
      <c r="H31" s="38"/>
      <c r="I31" s="36"/>
      <c r="J31" s="39"/>
      <c r="K31" s="38"/>
      <c r="L31" s="36"/>
      <c r="M31" s="39"/>
      <c r="N31" s="38"/>
      <c r="O31" s="36"/>
      <c r="P31" s="39"/>
      <c r="Q31" s="38"/>
      <c r="R31" s="36" t="s">
        <v>37</v>
      </c>
      <c r="S31" s="39" t="s">
        <v>37</v>
      </c>
      <c r="T31" s="38"/>
      <c r="U31" s="36"/>
      <c r="V31" s="39"/>
      <c r="W31" s="38"/>
      <c r="X31" s="36"/>
      <c r="Y31" s="39"/>
      <c r="Z31" s="38"/>
      <c r="AA31" s="36"/>
      <c r="AB31" s="39"/>
      <c r="AC31" s="38"/>
      <c r="AD31" s="36"/>
      <c r="AE31" s="39"/>
      <c r="AF31" s="38"/>
      <c r="AG31" s="36"/>
      <c r="AH31" s="39"/>
      <c r="AI31" s="38"/>
      <c r="AJ31" s="36"/>
      <c r="AK31" s="39"/>
      <c r="AL31" s="38"/>
      <c r="AM31" s="36"/>
      <c r="AN31" s="39"/>
      <c r="AO31" s="38"/>
      <c r="AP31" s="36"/>
      <c r="AQ31" s="39"/>
      <c r="AR31" s="38"/>
      <c r="AS31" s="36"/>
      <c r="AT31" s="39"/>
    </row>
    <row r="32" spans="1:46" ht="15">
      <c r="A32" s="34" t="s">
        <v>95</v>
      </c>
      <c r="B32" s="44" t="s">
        <v>37</v>
      </c>
      <c r="C32" s="41" t="s">
        <v>37</v>
      </c>
      <c r="D32" s="43" t="s">
        <v>37</v>
      </c>
      <c r="E32" s="40" t="s">
        <v>37</v>
      </c>
      <c r="F32" s="41" t="s">
        <v>37</v>
      </c>
      <c r="G32" s="42" t="s">
        <v>37</v>
      </c>
      <c r="H32" s="38"/>
      <c r="I32" s="36"/>
      <c r="J32" s="39"/>
      <c r="K32" s="38" t="s">
        <v>37</v>
      </c>
      <c r="L32" s="36" t="s">
        <v>37</v>
      </c>
      <c r="M32" s="39"/>
      <c r="N32" s="40" t="s">
        <v>37</v>
      </c>
      <c r="O32" s="41" t="s">
        <v>37</v>
      </c>
      <c r="P32" s="43" t="s">
        <v>37</v>
      </c>
      <c r="Q32" s="38"/>
      <c r="R32" s="36"/>
      <c r="S32" s="39"/>
      <c r="T32" s="38" t="s">
        <v>37</v>
      </c>
      <c r="U32" s="36"/>
      <c r="V32" s="39" t="s">
        <v>37</v>
      </c>
      <c r="W32" s="38"/>
      <c r="X32" s="36"/>
      <c r="Y32" s="39"/>
      <c r="Z32" s="38"/>
      <c r="AA32" s="36"/>
      <c r="AB32" s="39"/>
      <c r="AC32" s="38"/>
      <c r="AD32" s="36"/>
      <c r="AE32" s="39" t="s">
        <v>37</v>
      </c>
      <c r="AF32" s="38" t="s">
        <v>37</v>
      </c>
      <c r="AG32" s="36"/>
      <c r="AH32" s="39" t="s">
        <v>37</v>
      </c>
      <c r="AI32" s="38"/>
      <c r="AJ32" s="36"/>
      <c r="AK32" s="39"/>
      <c r="AL32" s="38"/>
      <c r="AM32" s="36"/>
      <c r="AN32" s="39" t="s">
        <v>37</v>
      </c>
      <c r="AO32" s="40" t="s">
        <v>37</v>
      </c>
      <c r="AP32" s="41" t="s">
        <v>37</v>
      </c>
      <c r="AQ32" s="43" t="s">
        <v>37</v>
      </c>
      <c r="AR32" s="38"/>
      <c r="AS32" s="36"/>
      <c r="AT32" s="39" t="s">
        <v>37</v>
      </c>
    </row>
    <row r="33" spans="1:46" ht="15">
      <c r="A33" s="34" t="s">
        <v>56</v>
      </c>
      <c r="B33" s="44" t="s">
        <v>37</v>
      </c>
      <c r="C33" s="41" t="s">
        <v>37</v>
      </c>
      <c r="D33" s="43" t="s">
        <v>37</v>
      </c>
      <c r="E33" s="40" t="s">
        <v>37</v>
      </c>
      <c r="F33" s="41" t="s">
        <v>37</v>
      </c>
      <c r="G33" s="42" t="s">
        <v>37</v>
      </c>
      <c r="H33" s="40" t="s">
        <v>37</v>
      </c>
      <c r="I33" s="41" t="s">
        <v>37</v>
      </c>
      <c r="J33" s="43" t="s">
        <v>37</v>
      </c>
      <c r="K33" s="40" t="s">
        <v>37</v>
      </c>
      <c r="L33" s="41" t="s">
        <v>37</v>
      </c>
      <c r="M33" s="43" t="s">
        <v>37</v>
      </c>
      <c r="N33" s="40" t="s">
        <v>37</v>
      </c>
      <c r="O33" s="41" t="s">
        <v>37</v>
      </c>
      <c r="P33" s="43" t="s">
        <v>37</v>
      </c>
      <c r="Q33" s="38"/>
      <c r="R33" s="36" t="s">
        <v>37</v>
      </c>
      <c r="S33" s="39" t="s">
        <v>37</v>
      </c>
      <c r="T33" s="40" t="s">
        <v>37</v>
      </c>
      <c r="U33" s="41" t="s">
        <v>37</v>
      </c>
      <c r="V33" s="43" t="s">
        <v>37</v>
      </c>
      <c r="W33" s="40" t="s">
        <v>37</v>
      </c>
      <c r="X33" s="41" t="s">
        <v>37</v>
      </c>
      <c r="Y33" s="43" t="s">
        <v>37</v>
      </c>
      <c r="Z33" s="40" t="s">
        <v>37</v>
      </c>
      <c r="AA33" s="41" t="s">
        <v>37</v>
      </c>
      <c r="AB33" s="43" t="s">
        <v>37</v>
      </c>
      <c r="AC33" s="40" t="s">
        <v>37</v>
      </c>
      <c r="AD33" s="41" t="s">
        <v>37</v>
      </c>
      <c r="AE33" s="43" t="s">
        <v>37</v>
      </c>
      <c r="AF33" s="40" t="s">
        <v>37</v>
      </c>
      <c r="AG33" s="41" t="s">
        <v>37</v>
      </c>
      <c r="AH33" s="43" t="s">
        <v>37</v>
      </c>
      <c r="AI33" s="40" t="s">
        <v>37</v>
      </c>
      <c r="AJ33" s="41" t="s">
        <v>37</v>
      </c>
      <c r="AK33" s="43" t="s">
        <v>37</v>
      </c>
      <c r="AL33" s="40" t="s">
        <v>37</v>
      </c>
      <c r="AM33" s="41" t="s">
        <v>37</v>
      </c>
      <c r="AN33" s="43" t="s">
        <v>37</v>
      </c>
      <c r="AO33" s="40" t="s">
        <v>37</v>
      </c>
      <c r="AP33" s="41" t="s">
        <v>37</v>
      </c>
      <c r="AQ33" s="43" t="s">
        <v>37</v>
      </c>
      <c r="AR33" s="40" t="s">
        <v>37</v>
      </c>
      <c r="AS33" s="41" t="s">
        <v>37</v>
      </c>
      <c r="AT33" s="43" t="s">
        <v>37</v>
      </c>
    </row>
    <row r="34" spans="1:46" ht="15">
      <c r="A34" s="34" t="s">
        <v>58</v>
      </c>
      <c r="B34" s="35"/>
      <c r="C34" s="36"/>
      <c r="D34" s="39"/>
      <c r="E34" s="38"/>
      <c r="F34" s="36"/>
      <c r="G34" s="27"/>
      <c r="H34" s="38"/>
      <c r="I34" s="36"/>
      <c r="J34" s="39"/>
      <c r="K34" s="38"/>
      <c r="L34" s="36"/>
      <c r="M34" s="39"/>
      <c r="N34" s="38"/>
      <c r="O34" s="36"/>
      <c r="P34" s="39"/>
      <c r="Q34" s="38"/>
      <c r="R34" s="36" t="s">
        <v>37</v>
      </c>
      <c r="S34" s="39" t="s">
        <v>37</v>
      </c>
      <c r="T34" s="38"/>
      <c r="U34" s="36"/>
      <c r="V34" s="39"/>
      <c r="W34" s="38"/>
      <c r="X34" s="36"/>
      <c r="Y34" s="39"/>
      <c r="Z34" s="38"/>
      <c r="AA34" s="36"/>
      <c r="AB34" s="39"/>
      <c r="AC34" s="38"/>
      <c r="AD34" s="36"/>
      <c r="AE34" s="39"/>
      <c r="AF34" s="38"/>
      <c r="AG34" s="36"/>
      <c r="AH34" s="39"/>
      <c r="AI34" s="38"/>
      <c r="AJ34" s="36"/>
      <c r="AK34" s="39"/>
      <c r="AL34" s="38"/>
      <c r="AM34" s="36"/>
      <c r="AN34" s="39"/>
      <c r="AO34" s="38"/>
      <c r="AP34" s="36"/>
      <c r="AQ34" s="39"/>
      <c r="AR34" s="38"/>
      <c r="AS34" s="36"/>
      <c r="AT34" s="39"/>
    </row>
    <row r="35" spans="1:46" ht="15">
      <c r="A35" s="34" t="s">
        <v>59</v>
      </c>
      <c r="B35" s="35"/>
      <c r="C35" s="36" t="s">
        <v>37</v>
      </c>
      <c r="D35" s="39" t="s">
        <v>37</v>
      </c>
      <c r="E35" s="38"/>
      <c r="F35" s="36" t="s">
        <v>37</v>
      </c>
      <c r="G35" s="27" t="s">
        <v>37</v>
      </c>
      <c r="H35" s="38"/>
      <c r="I35" s="36" t="s">
        <v>37</v>
      </c>
      <c r="J35" s="39" t="s">
        <v>37</v>
      </c>
      <c r="K35" s="38"/>
      <c r="L35" s="36" t="s">
        <v>37</v>
      </c>
      <c r="M35" s="39" t="s">
        <v>37</v>
      </c>
      <c r="N35" s="38"/>
      <c r="O35" s="36" t="s">
        <v>37</v>
      </c>
      <c r="P35" s="39" t="s">
        <v>37</v>
      </c>
      <c r="Q35" s="38"/>
      <c r="R35" s="36" t="s">
        <v>37</v>
      </c>
      <c r="S35" s="39" t="s">
        <v>37</v>
      </c>
      <c r="T35" s="38"/>
      <c r="U35" s="36" t="s">
        <v>37</v>
      </c>
      <c r="V35" s="39" t="s">
        <v>37</v>
      </c>
      <c r="W35" s="38"/>
      <c r="X35" s="36"/>
      <c r="Y35" s="39"/>
      <c r="Z35" s="38"/>
      <c r="AA35" s="36"/>
      <c r="AB35" s="39"/>
      <c r="AC35" s="38"/>
      <c r="AD35" s="36" t="s">
        <v>37</v>
      </c>
      <c r="AE35" s="39" t="s">
        <v>37</v>
      </c>
      <c r="AF35" s="38"/>
      <c r="AG35" s="36" t="s">
        <v>37</v>
      </c>
      <c r="AH35" s="39" t="s">
        <v>37</v>
      </c>
      <c r="AI35" s="38"/>
      <c r="AJ35" s="36"/>
      <c r="AK35" s="39"/>
      <c r="AL35" s="38"/>
      <c r="AM35" s="36"/>
      <c r="AN35" s="39"/>
      <c r="AO35" s="38"/>
      <c r="AP35" s="36" t="s">
        <v>37</v>
      </c>
      <c r="AQ35" s="39" t="s">
        <v>37</v>
      </c>
      <c r="AR35" s="38"/>
      <c r="AS35" s="36" t="s">
        <v>37</v>
      </c>
      <c r="AT35" s="39" t="s">
        <v>37</v>
      </c>
    </row>
    <row r="36" spans="1:46" ht="15">
      <c r="A36" s="34" t="s">
        <v>96</v>
      </c>
      <c r="B36" s="35"/>
      <c r="C36" s="36"/>
      <c r="D36" s="39"/>
      <c r="E36" s="38"/>
      <c r="F36" s="36"/>
      <c r="G36" s="27" t="s">
        <v>37</v>
      </c>
      <c r="H36" s="38"/>
      <c r="I36" s="36"/>
      <c r="J36" s="39"/>
      <c r="K36" s="38"/>
      <c r="L36" s="36"/>
      <c r="M36" s="39"/>
      <c r="N36" s="38"/>
      <c r="O36" s="36"/>
      <c r="P36" s="39"/>
      <c r="Q36" s="38"/>
      <c r="R36" s="36" t="s">
        <v>37</v>
      </c>
      <c r="S36" s="39"/>
      <c r="T36" s="38"/>
      <c r="U36" s="36"/>
      <c r="V36" s="39"/>
      <c r="W36" s="38"/>
      <c r="X36" s="36"/>
      <c r="Y36" s="39" t="s">
        <v>37</v>
      </c>
      <c r="Z36" s="38"/>
      <c r="AA36" s="36"/>
      <c r="AB36" s="39"/>
      <c r="AC36" s="38"/>
      <c r="AD36" s="36"/>
      <c r="AE36" s="39"/>
      <c r="AF36" s="38"/>
      <c r="AG36" s="36"/>
      <c r="AH36" s="39"/>
      <c r="AI36" s="38"/>
      <c r="AJ36" s="36"/>
      <c r="AK36" s="39" t="s">
        <v>37</v>
      </c>
      <c r="AL36" s="38"/>
      <c r="AM36" s="36"/>
      <c r="AN36" s="39"/>
      <c r="AO36" s="38"/>
      <c r="AP36" s="36"/>
      <c r="AQ36" s="39"/>
      <c r="AR36" s="38"/>
      <c r="AS36" s="36"/>
      <c r="AT36" s="39"/>
    </row>
    <row r="37" spans="1:46" ht="15">
      <c r="A37" s="34" t="s">
        <v>60</v>
      </c>
      <c r="B37" s="35"/>
      <c r="C37" s="36"/>
      <c r="D37" s="39"/>
      <c r="E37" s="38"/>
      <c r="F37" s="36"/>
      <c r="G37" s="27"/>
      <c r="H37" s="38"/>
      <c r="I37" s="36"/>
      <c r="J37" s="39"/>
      <c r="K37" s="38"/>
      <c r="L37" s="36"/>
      <c r="M37" s="39"/>
      <c r="N37" s="38"/>
      <c r="O37" s="36"/>
      <c r="P37" s="39"/>
      <c r="Q37" s="38"/>
      <c r="R37" s="36" t="s">
        <v>37</v>
      </c>
      <c r="S37" s="39" t="s">
        <v>37</v>
      </c>
      <c r="T37" s="38"/>
      <c r="U37" s="36"/>
      <c r="V37" s="39"/>
      <c r="W37" s="38"/>
      <c r="X37" s="36"/>
      <c r="Y37" s="39"/>
      <c r="Z37" s="38"/>
      <c r="AA37" s="36"/>
      <c r="AB37" s="39"/>
      <c r="AC37" s="38"/>
      <c r="AD37" s="36"/>
      <c r="AE37" s="39"/>
      <c r="AF37" s="38"/>
      <c r="AG37" s="36"/>
      <c r="AH37" s="39"/>
      <c r="AI37" s="38"/>
      <c r="AJ37" s="36"/>
      <c r="AK37" s="39"/>
      <c r="AL37" s="38"/>
      <c r="AM37" s="36"/>
      <c r="AN37" s="39"/>
      <c r="AO37" s="38"/>
      <c r="AP37" s="36"/>
      <c r="AQ37" s="39"/>
      <c r="AR37" s="38"/>
      <c r="AS37" s="36"/>
      <c r="AT37" s="39"/>
    </row>
    <row r="38" spans="1:46" ht="15">
      <c r="A38" s="34" t="s">
        <v>61</v>
      </c>
      <c r="B38" s="35"/>
      <c r="C38" s="36" t="s">
        <v>37</v>
      </c>
      <c r="D38" s="39" t="s">
        <v>37</v>
      </c>
      <c r="E38" s="38"/>
      <c r="F38" s="36" t="s">
        <v>37</v>
      </c>
      <c r="G38" s="27" t="s">
        <v>37</v>
      </c>
      <c r="H38" s="38"/>
      <c r="I38" s="36" t="s">
        <v>37</v>
      </c>
      <c r="J38" s="39" t="s">
        <v>37</v>
      </c>
      <c r="K38" s="38"/>
      <c r="L38" s="36" t="s">
        <v>37</v>
      </c>
      <c r="M38" s="39" t="s">
        <v>37</v>
      </c>
      <c r="N38" s="38"/>
      <c r="O38" s="36" t="s">
        <v>37</v>
      </c>
      <c r="P38" s="39" t="s">
        <v>37</v>
      </c>
      <c r="Q38" s="38"/>
      <c r="R38" s="36" t="s">
        <v>37</v>
      </c>
      <c r="S38" s="39" t="s">
        <v>37</v>
      </c>
      <c r="T38" s="38"/>
      <c r="U38" s="36" t="s">
        <v>37</v>
      </c>
      <c r="V38" s="39" t="s">
        <v>37</v>
      </c>
      <c r="W38" s="38"/>
      <c r="X38" s="36"/>
      <c r="Y38" s="39"/>
      <c r="Z38" s="38"/>
      <c r="AA38" s="36"/>
      <c r="AB38" s="39"/>
      <c r="AC38" s="38"/>
      <c r="AD38" s="36" t="s">
        <v>37</v>
      </c>
      <c r="AE38" s="39" t="s">
        <v>37</v>
      </c>
      <c r="AF38" s="38"/>
      <c r="AG38" s="36" t="s">
        <v>37</v>
      </c>
      <c r="AH38" s="39" t="s">
        <v>37</v>
      </c>
      <c r="AI38" s="38"/>
      <c r="AJ38" s="36"/>
      <c r="AK38" s="39"/>
      <c r="AL38" s="38"/>
      <c r="AM38" s="36"/>
      <c r="AN38" s="39"/>
      <c r="AO38" s="38"/>
      <c r="AP38" s="36" t="s">
        <v>37</v>
      </c>
      <c r="AQ38" s="39" t="s">
        <v>37</v>
      </c>
      <c r="AR38" s="38"/>
      <c r="AS38" s="36"/>
      <c r="AT38" s="39"/>
    </row>
    <row r="39" spans="1:46" ht="15">
      <c r="A39" s="34" t="s">
        <v>62</v>
      </c>
      <c r="B39" s="35"/>
      <c r="C39" s="36"/>
      <c r="D39" s="39"/>
      <c r="E39" s="38"/>
      <c r="F39" s="36"/>
      <c r="G39" s="27"/>
      <c r="H39" s="38"/>
      <c r="I39" s="36"/>
      <c r="J39" s="39"/>
      <c r="K39" s="38"/>
      <c r="L39" s="36"/>
      <c r="M39" s="39"/>
      <c r="N39" s="38"/>
      <c r="O39" s="36"/>
      <c r="P39" s="39"/>
      <c r="Q39" s="38"/>
      <c r="R39" s="36" t="s">
        <v>37</v>
      </c>
      <c r="S39" s="39" t="s">
        <v>37</v>
      </c>
      <c r="T39" s="38"/>
      <c r="U39" s="36"/>
      <c r="V39" s="39"/>
      <c r="W39" s="38"/>
      <c r="X39" s="36"/>
      <c r="Y39" s="39"/>
      <c r="Z39" s="38"/>
      <c r="AA39" s="36"/>
      <c r="AB39" s="39"/>
      <c r="AC39" s="38"/>
      <c r="AD39" s="36"/>
      <c r="AE39" s="39"/>
      <c r="AF39" s="38"/>
      <c r="AG39" s="36"/>
      <c r="AH39" s="39"/>
      <c r="AI39" s="38"/>
      <c r="AJ39" s="36"/>
      <c r="AK39" s="39"/>
      <c r="AL39" s="38"/>
      <c r="AM39" s="36"/>
      <c r="AN39" s="39"/>
      <c r="AO39" s="38"/>
      <c r="AP39" s="36"/>
      <c r="AQ39" s="39"/>
      <c r="AR39" s="38"/>
      <c r="AS39" s="36"/>
      <c r="AT39" s="39"/>
    </row>
    <row r="40" spans="1:46" ht="15">
      <c r="A40" s="34" t="s">
        <v>97</v>
      </c>
      <c r="B40" s="35"/>
      <c r="C40" s="36"/>
      <c r="D40" s="39"/>
      <c r="E40" s="38"/>
      <c r="F40" s="36"/>
      <c r="G40" s="27"/>
      <c r="H40" s="38"/>
      <c r="I40" s="36"/>
      <c r="J40" s="39"/>
      <c r="K40" s="38"/>
      <c r="L40" s="36"/>
      <c r="M40" s="39"/>
      <c r="N40" s="38"/>
      <c r="O40" s="36"/>
      <c r="P40" s="39"/>
      <c r="Q40" s="38"/>
      <c r="R40" s="36"/>
      <c r="S40" s="39"/>
      <c r="T40" s="38"/>
      <c r="U40" s="36"/>
      <c r="V40" s="39"/>
      <c r="W40" s="38"/>
      <c r="X40" s="36" t="s">
        <v>37</v>
      </c>
      <c r="Y40" s="39" t="s">
        <v>37</v>
      </c>
      <c r="Z40" s="38"/>
      <c r="AA40" s="36" t="s">
        <v>37</v>
      </c>
      <c r="AB40" s="39" t="s">
        <v>37</v>
      </c>
      <c r="AC40" s="38"/>
      <c r="AD40" s="36"/>
      <c r="AE40" s="39"/>
      <c r="AF40" s="38"/>
      <c r="AG40" s="36" t="s">
        <v>37</v>
      </c>
      <c r="AH40" s="39" t="s">
        <v>37</v>
      </c>
      <c r="AI40" s="38"/>
      <c r="AJ40" s="36"/>
      <c r="AK40" s="39"/>
      <c r="AL40" s="38"/>
      <c r="AM40" s="36" t="s">
        <v>37</v>
      </c>
      <c r="AN40" s="39" t="s">
        <v>37</v>
      </c>
      <c r="AO40" s="38"/>
      <c r="AP40" s="36"/>
      <c r="AQ40" s="39"/>
      <c r="AR40" s="38"/>
      <c r="AS40" s="36"/>
      <c r="AT40" s="39"/>
    </row>
    <row r="41" spans="1:46" ht="15">
      <c r="A41" s="34" t="s">
        <v>98</v>
      </c>
      <c r="B41" s="44" t="s">
        <v>37</v>
      </c>
      <c r="C41" s="41" t="s">
        <v>37</v>
      </c>
      <c r="D41" s="43" t="s">
        <v>37</v>
      </c>
      <c r="E41" s="40" t="s">
        <v>37</v>
      </c>
      <c r="F41" s="41" t="s">
        <v>37</v>
      </c>
      <c r="G41" s="42" t="s">
        <v>37</v>
      </c>
      <c r="H41" s="40" t="s">
        <v>37</v>
      </c>
      <c r="I41" s="41" t="s">
        <v>37</v>
      </c>
      <c r="J41" s="43" t="s">
        <v>37</v>
      </c>
      <c r="K41" s="38"/>
      <c r="L41" s="36"/>
      <c r="M41" s="39"/>
      <c r="N41" s="38"/>
      <c r="O41" s="36" t="s">
        <v>37</v>
      </c>
      <c r="P41" s="39" t="s">
        <v>37</v>
      </c>
      <c r="Q41" s="38"/>
      <c r="R41" s="36"/>
      <c r="S41" s="39"/>
      <c r="T41" s="40" t="s">
        <v>37</v>
      </c>
      <c r="U41" s="41" t="s">
        <v>37</v>
      </c>
      <c r="V41" s="43" t="s">
        <v>37</v>
      </c>
      <c r="W41" s="40" t="s">
        <v>37</v>
      </c>
      <c r="X41" s="41" t="s">
        <v>37</v>
      </c>
      <c r="Y41" s="43" t="s">
        <v>37</v>
      </c>
      <c r="Z41" s="40" t="s">
        <v>37</v>
      </c>
      <c r="AA41" s="41" t="s">
        <v>37</v>
      </c>
      <c r="AB41" s="43" t="s">
        <v>37</v>
      </c>
      <c r="AC41" s="38"/>
      <c r="AD41" s="36" t="s">
        <v>37</v>
      </c>
      <c r="AE41" s="39" t="s">
        <v>37</v>
      </c>
      <c r="AF41" s="40" t="s">
        <v>37</v>
      </c>
      <c r="AG41" s="41" t="s">
        <v>37</v>
      </c>
      <c r="AH41" s="43" t="s">
        <v>37</v>
      </c>
      <c r="AI41" s="40" t="s">
        <v>37</v>
      </c>
      <c r="AJ41" s="41" t="s">
        <v>37</v>
      </c>
      <c r="AK41" s="43" t="s">
        <v>37</v>
      </c>
      <c r="AL41" s="40" t="s">
        <v>37</v>
      </c>
      <c r="AM41" s="41" t="s">
        <v>37</v>
      </c>
      <c r="AN41" s="43" t="s">
        <v>37</v>
      </c>
      <c r="AO41" s="38"/>
      <c r="AP41" s="36" t="s">
        <v>37</v>
      </c>
      <c r="AQ41" s="39" t="s">
        <v>37</v>
      </c>
      <c r="AR41" s="38"/>
      <c r="AS41" s="36" t="s">
        <v>37</v>
      </c>
      <c r="AT41" s="39" t="s">
        <v>37</v>
      </c>
    </row>
    <row r="42" spans="1:46" ht="15">
      <c r="A42" s="34" t="s">
        <v>99</v>
      </c>
      <c r="B42" s="35"/>
      <c r="C42" s="36"/>
      <c r="D42" s="39"/>
      <c r="E42" s="40" t="s">
        <v>37</v>
      </c>
      <c r="F42" s="41" t="s">
        <v>37</v>
      </c>
      <c r="G42" s="42" t="s">
        <v>37</v>
      </c>
      <c r="H42" s="40" t="s">
        <v>37</v>
      </c>
      <c r="I42" s="41" t="s">
        <v>37</v>
      </c>
      <c r="J42" s="43" t="s">
        <v>37</v>
      </c>
      <c r="K42" s="38"/>
      <c r="L42" s="36"/>
      <c r="M42" s="39"/>
      <c r="N42" s="38"/>
      <c r="O42" s="36"/>
      <c r="P42" s="39"/>
      <c r="Q42" s="38"/>
      <c r="R42" s="36"/>
      <c r="S42" s="39"/>
      <c r="T42" s="38" t="s">
        <v>37</v>
      </c>
      <c r="U42" s="36"/>
      <c r="V42" s="39" t="s">
        <v>37</v>
      </c>
      <c r="W42" s="40" t="s">
        <v>37</v>
      </c>
      <c r="X42" s="41" t="s">
        <v>37</v>
      </c>
      <c r="Y42" s="43" t="s">
        <v>37</v>
      </c>
      <c r="Z42" s="38"/>
      <c r="AA42" s="36"/>
      <c r="AB42" s="39"/>
      <c r="AC42" s="38" t="s">
        <v>37</v>
      </c>
      <c r="AD42" s="36" t="s">
        <v>37</v>
      </c>
      <c r="AE42" s="39"/>
      <c r="AF42" s="40" t="s">
        <v>37</v>
      </c>
      <c r="AG42" s="41" t="s">
        <v>37</v>
      </c>
      <c r="AH42" s="43" t="s">
        <v>37</v>
      </c>
      <c r="AI42" s="40" t="s">
        <v>37</v>
      </c>
      <c r="AJ42" s="41" t="s">
        <v>37</v>
      </c>
      <c r="AK42" s="43" t="s">
        <v>37</v>
      </c>
      <c r="AL42" s="40" t="s">
        <v>37</v>
      </c>
      <c r="AM42" s="41" t="s">
        <v>37</v>
      </c>
      <c r="AN42" s="43" t="s">
        <v>37</v>
      </c>
      <c r="AO42" s="38"/>
      <c r="AP42" s="36"/>
      <c r="AQ42" s="39"/>
      <c r="AR42" s="38" t="s">
        <v>37</v>
      </c>
      <c r="AS42" s="36" t="s">
        <v>37</v>
      </c>
      <c r="AT42" s="39"/>
    </row>
    <row r="43" spans="1:46" ht="15">
      <c r="A43" s="34" t="s">
        <v>64</v>
      </c>
      <c r="B43" s="35"/>
      <c r="C43" s="36"/>
      <c r="D43" s="39"/>
      <c r="E43" s="38"/>
      <c r="F43" s="36"/>
      <c r="G43" s="27"/>
      <c r="H43" s="38"/>
      <c r="I43" s="36"/>
      <c r="J43" s="39"/>
      <c r="K43" s="38"/>
      <c r="L43" s="36"/>
      <c r="M43" s="39"/>
      <c r="N43" s="38"/>
      <c r="O43" s="36"/>
      <c r="P43" s="39"/>
      <c r="Q43" s="38"/>
      <c r="R43" s="36" t="s">
        <v>37</v>
      </c>
      <c r="S43" s="39" t="s">
        <v>37</v>
      </c>
      <c r="T43" s="38"/>
      <c r="U43" s="36"/>
      <c r="V43" s="39"/>
      <c r="W43" s="38"/>
      <c r="X43" s="36"/>
      <c r="Y43" s="39"/>
      <c r="Z43" s="38"/>
      <c r="AA43" s="36"/>
      <c r="AB43" s="39"/>
      <c r="AC43" s="38"/>
      <c r="AD43" s="36"/>
      <c r="AE43" s="39"/>
      <c r="AF43" s="38"/>
      <c r="AG43" s="36"/>
      <c r="AH43" s="39"/>
      <c r="AI43" s="38"/>
      <c r="AJ43" s="36"/>
      <c r="AK43" s="39"/>
      <c r="AL43" s="38"/>
      <c r="AM43" s="36"/>
      <c r="AN43" s="39"/>
      <c r="AO43" s="38"/>
      <c r="AP43" s="36"/>
      <c r="AQ43" s="39"/>
      <c r="AR43" s="38"/>
      <c r="AS43" s="36"/>
      <c r="AT43" s="39"/>
    </row>
    <row r="44" spans="1:46" ht="15">
      <c r="A44" s="34" t="s">
        <v>100</v>
      </c>
      <c r="B44" s="44"/>
      <c r="C44" s="41"/>
      <c r="D44" s="43"/>
      <c r="E44" s="40"/>
      <c r="F44" s="41"/>
      <c r="G44" s="42"/>
      <c r="H44" s="40"/>
      <c r="I44" s="41"/>
      <c r="J44" s="43"/>
      <c r="K44" s="40"/>
      <c r="L44" s="41"/>
      <c r="M44" s="43"/>
      <c r="N44" s="40"/>
      <c r="O44" s="41"/>
      <c r="P44" s="43"/>
      <c r="Q44" s="38"/>
      <c r="R44" s="36"/>
      <c r="S44" s="39"/>
      <c r="T44" s="40"/>
      <c r="U44" s="41"/>
      <c r="V44" s="43"/>
      <c r="W44" s="38"/>
      <c r="X44" s="36" t="s">
        <v>37</v>
      </c>
      <c r="Y44" s="39" t="s">
        <v>37</v>
      </c>
      <c r="Z44" s="38"/>
      <c r="AA44" s="36"/>
      <c r="AB44" s="39"/>
      <c r="AC44" s="38"/>
      <c r="AD44" s="36"/>
      <c r="AE44" s="39"/>
      <c r="AF44" s="38"/>
      <c r="AG44" s="36"/>
      <c r="AH44" s="39"/>
      <c r="AI44" s="38"/>
      <c r="AJ44" s="36"/>
      <c r="AK44" s="39"/>
      <c r="AL44" s="38"/>
      <c r="AM44" s="36"/>
      <c r="AN44" s="39"/>
      <c r="AO44" s="38"/>
      <c r="AP44" s="36"/>
      <c r="AQ44" s="39"/>
      <c r="AR44" s="38"/>
      <c r="AS44" s="36"/>
      <c r="AT44" s="39"/>
    </row>
    <row r="45" spans="1:46" ht="15">
      <c r="A45" s="34" t="s">
        <v>66</v>
      </c>
      <c r="B45" s="35"/>
      <c r="C45" s="36"/>
      <c r="D45" s="39"/>
      <c r="E45" s="38"/>
      <c r="F45" s="36"/>
      <c r="G45" s="27"/>
      <c r="H45" s="38"/>
      <c r="I45" s="36"/>
      <c r="J45" s="39"/>
      <c r="K45" s="38"/>
      <c r="L45" s="36"/>
      <c r="M45" s="39"/>
      <c r="N45" s="38"/>
      <c r="O45" s="36"/>
      <c r="P45" s="39"/>
      <c r="Q45" s="38"/>
      <c r="R45" s="36" t="s">
        <v>37</v>
      </c>
      <c r="S45" s="39" t="s">
        <v>37</v>
      </c>
      <c r="T45" s="38"/>
      <c r="U45" s="36"/>
      <c r="V45" s="39"/>
      <c r="W45" s="38"/>
      <c r="X45" s="36"/>
      <c r="Y45" s="39"/>
      <c r="Z45" s="38"/>
      <c r="AA45" s="36"/>
      <c r="AB45" s="39"/>
      <c r="AC45" s="38"/>
      <c r="AD45" s="36"/>
      <c r="AE45" s="39"/>
      <c r="AF45" s="38"/>
      <c r="AG45" s="36"/>
      <c r="AH45" s="39"/>
      <c r="AI45" s="38"/>
      <c r="AJ45" s="36"/>
      <c r="AK45" s="39"/>
      <c r="AL45" s="38"/>
      <c r="AM45" s="36"/>
      <c r="AN45" s="39"/>
      <c r="AO45" s="38"/>
      <c r="AP45" s="36"/>
      <c r="AQ45" s="39"/>
      <c r="AR45" s="38"/>
      <c r="AS45" s="36"/>
      <c r="AT45" s="39"/>
    </row>
    <row r="46" spans="1:46" ht="15">
      <c r="A46" s="34" t="s">
        <v>101</v>
      </c>
      <c r="B46" s="44" t="s">
        <v>37</v>
      </c>
      <c r="C46" s="41" t="s">
        <v>37</v>
      </c>
      <c r="D46" s="43" t="s">
        <v>37</v>
      </c>
      <c r="E46" s="40" t="s">
        <v>37</v>
      </c>
      <c r="F46" s="41" t="s">
        <v>37</v>
      </c>
      <c r="G46" s="42" t="s">
        <v>37</v>
      </c>
      <c r="H46" s="40" t="s">
        <v>37</v>
      </c>
      <c r="I46" s="41" t="s">
        <v>37</v>
      </c>
      <c r="J46" s="43" t="s">
        <v>37</v>
      </c>
      <c r="K46" s="40" t="s">
        <v>37</v>
      </c>
      <c r="L46" s="41" t="s">
        <v>37</v>
      </c>
      <c r="M46" s="43" t="s">
        <v>37</v>
      </c>
      <c r="N46" s="40" t="s">
        <v>37</v>
      </c>
      <c r="O46" s="41" t="s">
        <v>37</v>
      </c>
      <c r="P46" s="43" t="s">
        <v>37</v>
      </c>
      <c r="Q46" s="38"/>
      <c r="R46" s="36"/>
      <c r="S46" s="39"/>
      <c r="T46" s="40" t="s">
        <v>37</v>
      </c>
      <c r="U46" s="41" t="s">
        <v>37</v>
      </c>
      <c r="V46" s="43" t="s">
        <v>37</v>
      </c>
      <c r="W46" s="40" t="s">
        <v>37</v>
      </c>
      <c r="X46" s="41" t="s">
        <v>37</v>
      </c>
      <c r="Y46" s="43" t="s">
        <v>37</v>
      </c>
      <c r="Z46" s="40" t="s">
        <v>37</v>
      </c>
      <c r="AA46" s="41" t="s">
        <v>37</v>
      </c>
      <c r="AB46" s="43" t="s">
        <v>37</v>
      </c>
      <c r="AC46" s="40" t="s">
        <v>37</v>
      </c>
      <c r="AD46" s="41" t="s">
        <v>37</v>
      </c>
      <c r="AE46" s="43" t="s">
        <v>37</v>
      </c>
      <c r="AF46" s="40" t="s">
        <v>37</v>
      </c>
      <c r="AG46" s="41" t="s">
        <v>37</v>
      </c>
      <c r="AH46" s="43" t="s">
        <v>37</v>
      </c>
      <c r="AI46" s="40" t="s">
        <v>37</v>
      </c>
      <c r="AJ46" s="41" t="s">
        <v>37</v>
      </c>
      <c r="AK46" s="43" t="s">
        <v>37</v>
      </c>
      <c r="AL46" s="40" t="s">
        <v>37</v>
      </c>
      <c r="AM46" s="41" t="s">
        <v>37</v>
      </c>
      <c r="AN46" s="43" t="s">
        <v>37</v>
      </c>
      <c r="AO46" s="40" t="s">
        <v>37</v>
      </c>
      <c r="AP46" s="41" t="s">
        <v>37</v>
      </c>
      <c r="AQ46" s="43" t="s">
        <v>37</v>
      </c>
      <c r="AR46" s="40" t="s">
        <v>37</v>
      </c>
      <c r="AS46" s="41" t="s">
        <v>37</v>
      </c>
      <c r="AT46" s="43" t="s">
        <v>37</v>
      </c>
    </row>
    <row r="47" spans="1:46" ht="15">
      <c r="A47" s="34" t="s">
        <v>68</v>
      </c>
      <c r="B47" s="44" t="s">
        <v>37</v>
      </c>
      <c r="C47" s="41" t="s">
        <v>37</v>
      </c>
      <c r="D47" s="43" t="s">
        <v>37</v>
      </c>
      <c r="E47" s="40" t="s">
        <v>37</v>
      </c>
      <c r="F47" s="41" t="s">
        <v>37</v>
      </c>
      <c r="G47" s="42" t="s">
        <v>37</v>
      </c>
      <c r="H47" s="40" t="s">
        <v>37</v>
      </c>
      <c r="I47" s="41" t="s">
        <v>37</v>
      </c>
      <c r="J47" s="43" t="s">
        <v>37</v>
      </c>
      <c r="K47" s="40" t="s">
        <v>37</v>
      </c>
      <c r="L47" s="41" t="s">
        <v>37</v>
      </c>
      <c r="M47" s="43" t="s">
        <v>37</v>
      </c>
      <c r="N47" s="40" t="s">
        <v>37</v>
      </c>
      <c r="O47" s="41" t="s">
        <v>37</v>
      </c>
      <c r="P47" s="43" t="s">
        <v>37</v>
      </c>
      <c r="Q47" s="40" t="s">
        <v>37</v>
      </c>
      <c r="R47" s="41" t="s">
        <v>37</v>
      </c>
      <c r="S47" s="43" t="s">
        <v>37</v>
      </c>
      <c r="T47" s="40" t="s">
        <v>37</v>
      </c>
      <c r="U47" s="41" t="s">
        <v>37</v>
      </c>
      <c r="V47" s="43" t="s">
        <v>37</v>
      </c>
      <c r="W47" s="40" t="s">
        <v>37</v>
      </c>
      <c r="X47" s="41" t="s">
        <v>37</v>
      </c>
      <c r="Y47" s="43" t="s">
        <v>37</v>
      </c>
      <c r="Z47" s="40" t="s">
        <v>37</v>
      </c>
      <c r="AA47" s="41" t="s">
        <v>37</v>
      </c>
      <c r="AB47" s="43" t="s">
        <v>37</v>
      </c>
      <c r="AC47" s="40" t="s">
        <v>37</v>
      </c>
      <c r="AD47" s="41" t="s">
        <v>37</v>
      </c>
      <c r="AE47" s="43" t="s">
        <v>37</v>
      </c>
      <c r="AF47" s="40" t="s">
        <v>37</v>
      </c>
      <c r="AG47" s="41" t="s">
        <v>37</v>
      </c>
      <c r="AH47" s="43" t="s">
        <v>37</v>
      </c>
      <c r="AI47" s="40" t="s">
        <v>37</v>
      </c>
      <c r="AJ47" s="41" t="s">
        <v>37</v>
      </c>
      <c r="AK47" s="43" t="s">
        <v>37</v>
      </c>
      <c r="AL47" s="40" t="s">
        <v>37</v>
      </c>
      <c r="AM47" s="41" t="s">
        <v>37</v>
      </c>
      <c r="AN47" s="43" t="s">
        <v>37</v>
      </c>
      <c r="AO47" s="40" t="s">
        <v>37</v>
      </c>
      <c r="AP47" s="41" t="s">
        <v>37</v>
      </c>
      <c r="AQ47" s="43" t="s">
        <v>37</v>
      </c>
      <c r="AR47" s="40" t="s">
        <v>37</v>
      </c>
      <c r="AS47" s="41" t="s">
        <v>37</v>
      </c>
      <c r="AT47" s="43" t="s">
        <v>37</v>
      </c>
    </row>
    <row r="48" spans="1:46" ht="15">
      <c r="A48" s="34" t="s">
        <v>69</v>
      </c>
      <c r="B48" s="35"/>
      <c r="C48" s="36"/>
      <c r="D48" s="39"/>
      <c r="E48" s="38"/>
      <c r="F48" s="36" t="s">
        <v>37</v>
      </c>
      <c r="G48" s="27" t="s">
        <v>37</v>
      </c>
      <c r="H48" s="38"/>
      <c r="I48" s="36"/>
      <c r="J48" s="39"/>
      <c r="K48" s="38"/>
      <c r="L48" s="36" t="s">
        <v>37</v>
      </c>
      <c r="M48" s="39" t="s">
        <v>37</v>
      </c>
      <c r="N48" s="38"/>
      <c r="O48" s="36" t="s">
        <v>37</v>
      </c>
      <c r="P48" s="39" t="s">
        <v>37</v>
      </c>
      <c r="Q48" s="38"/>
      <c r="R48" s="36" t="s">
        <v>37</v>
      </c>
      <c r="S48" s="39" t="s">
        <v>37</v>
      </c>
      <c r="T48" s="38"/>
      <c r="U48" s="36"/>
      <c r="V48" s="39"/>
      <c r="W48" s="38"/>
      <c r="X48" s="36"/>
      <c r="Y48" s="39"/>
      <c r="Z48" s="38"/>
      <c r="AA48" s="36"/>
      <c r="AB48" s="39"/>
      <c r="AC48" s="38"/>
      <c r="AD48" s="36" t="s">
        <v>37</v>
      </c>
      <c r="AE48" s="39" t="s">
        <v>37</v>
      </c>
      <c r="AF48" s="38"/>
      <c r="AG48" s="36" t="s">
        <v>37</v>
      </c>
      <c r="AH48" s="39" t="s">
        <v>37</v>
      </c>
      <c r="AI48" s="38"/>
      <c r="AJ48" s="36"/>
      <c r="AK48" s="39"/>
      <c r="AL48" s="38"/>
      <c r="AM48" s="36"/>
      <c r="AN48" s="39"/>
      <c r="AO48" s="38"/>
      <c r="AP48" s="36" t="s">
        <v>37</v>
      </c>
      <c r="AQ48" s="39" t="s">
        <v>37</v>
      </c>
      <c r="AR48" s="38"/>
      <c r="AS48" s="36" t="s">
        <v>37</v>
      </c>
      <c r="AT48" s="39" t="s">
        <v>37</v>
      </c>
    </row>
    <row r="49" spans="1:46" ht="15">
      <c r="A49" s="34" t="s">
        <v>102</v>
      </c>
      <c r="B49" s="44" t="s">
        <v>37</v>
      </c>
      <c r="C49" s="41" t="s">
        <v>37</v>
      </c>
      <c r="D49" s="43" t="s">
        <v>37</v>
      </c>
      <c r="E49" s="40" t="s">
        <v>37</v>
      </c>
      <c r="F49" s="41" t="s">
        <v>37</v>
      </c>
      <c r="G49" s="42" t="s">
        <v>37</v>
      </c>
      <c r="H49" s="40" t="s">
        <v>37</v>
      </c>
      <c r="I49" s="41" t="s">
        <v>37</v>
      </c>
      <c r="J49" s="43" t="s">
        <v>37</v>
      </c>
      <c r="K49" s="40" t="s">
        <v>37</v>
      </c>
      <c r="L49" s="41" t="s">
        <v>37</v>
      </c>
      <c r="M49" s="43" t="s">
        <v>37</v>
      </c>
      <c r="N49" s="40" t="s">
        <v>37</v>
      </c>
      <c r="O49" s="41" t="s">
        <v>37</v>
      </c>
      <c r="P49" s="43" t="s">
        <v>37</v>
      </c>
      <c r="Q49" s="38"/>
      <c r="R49" s="36"/>
      <c r="S49" s="39"/>
      <c r="T49" s="40" t="s">
        <v>37</v>
      </c>
      <c r="U49" s="41" t="s">
        <v>37</v>
      </c>
      <c r="V49" s="43" t="s">
        <v>37</v>
      </c>
      <c r="W49" s="40" t="s">
        <v>37</v>
      </c>
      <c r="X49" s="41" t="s">
        <v>37</v>
      </c>
      <c r="Y49" s="43" t="s">
        <v>37</v>
      </c>
      <c r="Z49" s="40" t="s">
        <v>37</v>
      </c>
      <c r="AA49" s="41" t="s">
        <v>37</v>
      </c>
      <c r="AB49" s="43" t="s">
        <v>37</v>
      </c>
      <c r="AC49" s="40" t="s">
        <v>37</v>
      </c>
      <c r="AD49" s="41" t="s">
        <v>37</v>
      </c>
      <c r="AE49" s="43" t="s">
        <v>37</v>
      </c>
      <c r="AF49" s="40" t="s">
        <v>37</v>
      </c>
      <c r="AG49" s="41" t="s">
        <v>37</v>
      </c>
      <c r="AH49" s="43" t="s">
        <v>37</v>
      </c>
      <c r="AI49" s="40" t="s">
        <v>37</v>
      </c>
      <c r="AJ49" s="41" t="s">
        <v>37</v>
      </c>
      <c r="AK49" s="43" t="s">
        <v>37</v>
      </c>
      <c r="AL49" s="40" t="s">
        <v>37</v>
      </c>
      <c r="AM49" s="41" t="s">
        <v>37</v>
      </c>
      <c r="AN49" s="43" t="s">
        <v>37</v>
      </c>
      <c r="AO49" s="40" t="s">
        <v>37</v>
      </c>
      <c r="AP49" s="41" t="s">
        <v>37</v>
      </c>
      <c r="AQ49" s="43" t="s">
        <v>37</v>
      </c>
      <c r="AR49" s="40" t="s">
        <v>37</v>
      </c>
      <c r="AS49" s="41" t="s">
        <v>37</v>
      </c>
      <c r="AT49" s="43" t="s">
        <v>37</v>
      </c>
    </row>
    <row r="50" spans="1:46" ht="15">
      <c r="A50" s="63" t="s">
        <v>71</v>
      </c>
      <c r="B50" s="64"/>
      <c r="C50" s="65"/>
      <c r="D50" s="66"/>
      <c r="E50" s="67"/>
      <c r="F50" s="65"/>
      <c r="G50" s="68"/>
      <c r="H50" s="67"/>
      <c r="I50" s="65"/>
      <c r="J50" s="66"/>
      <c r="K50" s="67"/>
      <c r="L50" s="65"/>
      <c r="M50" s="66"/>
      <c r="N50" s="67"/>
      <c r="O50" s="65"/>
      <c r="P50" s="66"/>
      <c r="Q50" s="67"/>
      <c r="R50" s="65" t="s">
        <v>37</v>
      </c>
      <c r="S50" s="66" t="s">
        <v>37</v>
      </c>
      <c r="T50" s="67"/>
      <c r="U50" s="65"/>
      <c r="V50" s="66"/>
      <c r="W50" s="67"/>
      <c r="X50" s="65" t="s">
        <v>37</v>
      </c>
      <c r="Y50" s="66" t="s">
        <v>37</v>
      </c>
      <c r="Z50" s="67"/>
      <c r="AA50" s="65"/>
      <c r="AB50" s="66"/>
      <c r="AC50" s="67"/>
      <c r="AD50" s="65"/>
      <c r="AE50" s="66"/>
      <c r="AF50" s="67"/>
      <c r="AG50" s="65"/>
      <c r="AH50" s="66"/>
      <c r="AI50" s="67"/>
      <c r="AJ50" s="65"/>
      <c r="AK50" s="66"/>
      <c r="AL50" s="67"/>
      <c r="AM50" s="65"/>
      <c r="AN50" s="66"/>
      <c r="AO50" s="67"/>
      <c r="AP50" s="65"/>
      <c r="AQ50" s="66"/>
      <c r="AR50" s="67"/>
      <c r="AS50" s="65"/>
      <c r="AT50" s="66"/>
    </row>
    <row r="51" spans="1:46" ht="15">
      <c r="A51" s="45" t="s">
        <v>103</v>
      </c>
      <c r="B51" s="46"/>
      <c r="C51" s="47"/>
      <c r="D51" s="48"/>
      <c r="E51" s="49"/>
      <c r="F51" s="47"/>
      <c r="G51" s="50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 t="s">
        <v>37</v>
      </c>
      <c r="Y51" s="48" t="s">
        <v>37</v>
      </c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48"/>
      <c r="AL51" s="49"/>
      <c r="AM51" s="47"/>
      <c r="AN51" s="48"/>
      <c r="AO51" s="49"/>
      <c r="AP51" s="47"/>
      <c r="AQ51" s="48"/>
      <c r="AR51" s="49"/>
      <c r="AS51" s="47"/>
      <c r="AT51" s="48"/>
    </row>
  </sheetData>
  <sheetProtection algorithmName="SHA-512" hashValue="mWjOe+396I1XxdekYnCsAaWuLOTgt8z2X3hv6YZr2w0r2ryiQTimBtQB4ifALYoECM28zfpgHM/CbtC1TNa3/g==" saltValue="P8heSshWOjgU6tpvzLy7Rw==" spinCount="100000" sheet="1" objects="1" scenarios="1"/>
  <mergeCells count="16">
    <mergeCell ref="AR5:AT5"/>
    <mergeCell ref="B4:AT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</mergeCells>
  <printOptions/>
  <pageMargins left="0.7" right="0.7" top="0.75" bottom="0.75" header="0.3" footer="0.3"/>
  <pageSetup fitToHeight="1" fitToWidth="1" horizontalDpi="600" verticalDpi="600" orientation="landscape" paperSize="5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 topLeftCell="A1">
      <selection activeCell="E40" sqref="E40"/>
    </sheetView>
  </sheetViews>
  <sheetFormatPr defaultColWidth="9.140625" defaultRowHeight="15"/>
  <cols>
    <col min="1" max="1" width="12.00390625" style="15" customWidth="1"/>
    <col min="2" max="13" width="5.7109375" style="15" customWidth="1"/>
    <col min="14" max="14" width="6.8515625" style="15" customWidth="1"/>
    <col min="15" max="15" width="10.57421875" style="15" bestFit="1" customWidth="1"/>
    <col min="16" max="16" width="5.421875" style="15" customWidth="1"/>
    <col min="17" max="17" width="18.8515625" style="15" bestFit="1" customWidth="1"/>
    <col min="18" max="18" width="9.140625" style="15" customWidth="1"/>
    <col min="19" max="19" width="12.140625" style="15" bestFit="1" customWidth="1"/>
    <col min="20" max="20" width="11.28125" style="15" bestFit="1" customWidth="1"/>
    <col min="21" max="16384" width="9.140625" style="15" customWidth="1"/>
  </cols>
  <sheetData>
    <row r="1" ht="15.5">
      <c r="A1" s="16" t="s">
        <v>104</v>
      </c>
    </row>
    <row r="2" ht="15.5">
      <c r="A2" s="16" t="s">
        <v>22</v>
      </c>
    </row>
    <row r="3" ht="15">
      <c r="A3" s="69"/>
    </row>
    <row r="4" spans="1:13" ht="18.5">
      <c r="A4" s="69"/>
      <c r="B4" s="171" t="s">
        <v>105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1:13" ht="15.5">
      <c r="A5" s="55"/>
      <c r="B5" s="160" t="s">
        <v>106</v>
      </c>
      <c r="C5" s="161"/>
      <c r="D5" s="162"/>
      <c r="E5" s="160" t="s">
        <v>107</v>
      </c>
      <c r="F5" s="161"/>
      <c r="G5" s="162"/>
      <c r="H5" s="160" t="s">
        <v>108</v>
      </c>
      <c r="I5" s="161"/>
      <c r="J5" s="162"/>
      <c r="K5" s="160" t="s">
        <v>109</v>
      </c>
      <c r="L5" s="161"/>
      <c r="M5" s="162"/>
    </row>
    <row r="6" spans="1:13" ht="15">
      <c r="A6" s="55"/>
      <c r="B6" s="18" t="s">
        <v>34</v>
      </c>
      <c r="C6" s="19" t="s">
        <v>10</v>
      </c>
      <c r="D6" s="20" t="s">
        <v>35</v>
      </c>
      <c r="E6" s="18" t="s">
        <v>34</v>
      </c>
      <c r="F6" s="19" t="s">
        <v>10</v>
      </c>
      <c r="G6" s="20" t="s">
        <v>35</v>
      </c>
      <c r="H6" s="18" t="s">
        <v>34</v>
      </c>
      <c r="I6" s="19" t="s">
        <v>10</v>
      </c>
      <c r="J6" s="20" t="s">
        <v>35</v>
      </c>
      <c r="K6" s="18" t="s">
        <v>34</v>
      </c>
      <c r="L6" s="19" t="s">
        <v>10</v>
      </c>
      <c r="M6" s="20" t="s">
        <v>35</v>
      </c>
    </row>
    <row r="7" spans="2:13" s="55" customFormat="1" ht="15">
      <c r="B7" s="56">
        <f>COUNTA(B8:B35)</f>
        <v>1</v>
      </c>
      <c r="C7" s="57">
        <f aca="true" t="shared" si="0" ref="C7:M7">COUNTA(C8:C35)</f>
        <v>5</v>
      </c>
      <c r="D7" s="58">
        <f t="shared" si="0"/>
        <v>5</v>
      </c>
      <c r="E7" s="56">
        <f t="shared" si="0"/>
        <v>8</v>
      </c>
      <c r="F7" s="57">
        <f t="shared" si="0"/>
        <v>19</v>
      </c>
      <c r="G7" s="58">
        <f t="shared" si="0"/>
        <v>20</v>
      </c>
      <c r="H7" s="56">
        <f t="shared" si="0"/>
        <v>2</v>
      </c>
      <c r="I7" s="57">
        <f t="shared" si="0"/>
        <v>15</v>
      </c>
      <c r="J7" s="58">
        <f t="shared" si="0"/>
        <v>15</v>
      </c>
      <c r="K7" s="56">
        <f t="shared" si="0"/>
        <v>1</v>
      </c>
      <c r="L7" s="57">
        <f t="shared" si="0"/>
        <v>6</v>
      </c>
      <c r="M7" s="58">
        <f t="shared" si="0"/>
        <v>9</v>
      </c>
    </row>
    <row r="8" spans="1:13" ht="15.5">
      <c r="A8" s="24" t="s">
        <v>89</v>
      </c>
      <c r="B8" s="33"/>
      <c r="C8" s="26"/>
      <c r="D8" s="27"/>
      <c r="E8" s="33"/>
      <c r="F8" s="26" t="s">
        <v>37</v>
      </c>
      <c r="G8" s="27" t="s">
        <v>37</v>
      </c>
      <c r="H8" s="33"/>
      <c r="I8" s="26"/>
      <c r="J8" s="27"/>
      <c r="K8" s="33"/>
      <c r="L8" s="26"/>
      <c r="M8" s="27"/>
    </row>
    <row r="9" spans="1:13" ht="15.5">
      <c r="A9" s="31" t="s">
        <v>36</v>
      </c>
      <c r="B9" s="33"/>
      <c r="C9" s="26"/>
      <c r="D9" s="27"/>
      <c r="E9" s="62" t="s">
        <v>37</v>
      </c>
      <c r="F9" s="60" t="s">
        <v>37</v>
      </c>
      <c r="G9" s="42" t="s">
        <v>37</v>
      </c>
      <c r="H9" s="33"/>
      <c r="I9" s="26"/>
      <c r="J9" s="27"/>
      <c r="K9" s="33"/>
      <c r="L9" s="26"/>
      <c r="M9" s="27"/>
    </row>
    <row r="10" spans="1:13" ht="15.5">
      <c r="A10" s="34" t="s">
        <v>110</v>
      </c>
      <c r="B10" s="38"/>
      <c r="C10" s="36"/>
      <c r="D10" s="39"/>
      <c r="E10" s="38"/>
      <c r="F10" s="36"/>
      <c r="G10" s="27"/>
      <c r="H10" s="38"/>
      <c r="I10" s="36"/>
      <c r="J10" s="39"/>
      <c r="K10" s="38"/>
      <c r="L10" s="36" t="s">
        <v>37</v>
      </c>
      <c r="M10" s="39" t="s">
        <v>37</v>
      </c>
    </row>
    <row r="11" spans="1:13" ht="15.5">
      <c r="A11" s="34" t="s">
        <v>90</v>
      </c>
      <c r="B11" s="38"/>
      <c r="C11" s="36"/>
      <c r="D11" s="39"/>
      <c r="E11" s="38"/>
      <c r="F11" s="36" t="s">
        <v>37</v>
      </c>
      <c r="G11" s="27" t="s">
        <v>37</v>
      </c>
      <c r="H11" s="38"/>
      <c r="I11" s="36" t="s">
        <v>37</v>
      </c>
      <c r="J11" s="39" t="s">
        <v>37</v>
      </c>
      <c r="K11" s="38"/>
      <c r="L11" s="36"/>
      <c r="M11" s="39"/>
    </row>
    <row r="12" spans="1:13" ht="15.5">
      <c r="A12" s="34" t="s">
        <v>91</v>
      </c>
      <c r="B12" s="38"/>
      <c r="C12" s="36"/>
      <c r="D12" s="39"/>
      <c r="E12" s="38"/>
      <c r="F12" s="36" t="s">
        <v>37</v>
      </c>
      <c r="G12" s="27" t="s">
        <v>37</v>
      </c>
      <c r="H12" s="38"/>
      <c r="I12" s="36"/>
      <c r="J12" s="39"/>
      <c r="K12" s="38"/>
      <c r="L12" s="36"/>
      <c r="M12" s="39"/>
    </row>
    <row r="13" spans="1:13" ht="15.5">
      <c r="A13" s="34" t="s">
        <v>41</v>
      </c>
      <c r="B13" s="38"/>
      <c r="C13" s="36" t="s">
        <v>37</v>
      </c>
      <c r="D13" s="39" t="s">
        <v>37</v>
      </c>
      <c r="E13" s="38"/>
      <c r="F13" s="36"/>
      <c r="G13" s="27"/>
      <c r="H13" s="38"/>
      <c r="I13" s="36"/>
      <c r="J13" s="39"/>
      <c r="K13" s="38"/>
      <c r="L13" s="36"/>
      <c r="M13" s="39"/>
    </row>
    <row r="14" spans="1:13" ht="15.5">
      <c r="A14" s="34" t="s">
        <v>42</v>
      </c>
      <c r="B14" s="38"/>
      <c r="C14" s="36"/>
      <c r="D14" s="39"/>
      <c r="E14" s="38"/>
      <c r="F14" s="36" t="s">
        <v>37</v>
      </c>
      <c r="G14" s="27" t="s">
        <v>37</v>
      </c>
      <c r="H14" s="38"/>
      <c r="I14" s="36"/>
      <c r="J14" s="39"/>
      <c r="K14" s="38"/>
      <c r="L14" s="36"/>
      <c r="M14" s="39"/>
    </row>
    <row r="15" spans="1:13" ht="15.5">
      <c r="A15" s="34" t="s">
        <v>43</v>
      </c>
      <c r="B15" s="38"/>
      <c r="C15" s="36"/>
      <c r="D15" s="39"/>
      <c r="E15" s="38"/>
      <c r="F15" s="36" t="s">
        <v>37</v>
      </c>
      <c r="G15" s="27" t="s">
        <v>37</v>
      </c>
      <c r="H15" s="40" t="s">
        <v>37</v>
      </c>
      <c r="I15" s="41" t="s">
        <v>37</v>
      </c>
      <c r="J15" s="43" t="s">
        <v>37</v>
      </c>
      <c r="K15" s="38"/>
      <c r="L15" s="36" t="s">
        <v>37</v>
      </c>
      <c r="M15" s="39" t="s">
        <v>37</v>
      </c>
    </row>
    <row r="16" spans="1:13" ht="15.5">
      <c r="A16" s="34" t="s">
        <v>18</v>
      </c>
      <c r="B16" s="40" t="s">
        <v>37</v>
      </c>
      <c r="C16" s="41" t="s">
        <v>37</v>
      </c>
      <c r="D16" s="43" t="s">
        <v>37</v>
      </c>
      <c r="E16" s="38"/>
      <c r="F16" s="36"/>
      <c r="G16" s="27"/>
      <c r="H16" s="38"/>
      <c r="I16" s="36"/>
      <c r="J16" s="39"/>
      <c r="K16" s="38"/>
      <c r="L16" s="36"/>
      <c r="M16" s="39" t="s">
        <v>37</v>
      </c>
    </row>
    <row r="17" spans="1:13" ht="15.5">
      <c r="A17" s="34" t="s">
        <v>47</v>
      </c>
      <c r="B17" s="38"/>
      <c r="C17" s="36"/>
      <c r="D17" s="39"/>
      <c r="E17" s="38"/>
      <c r="F17" s="36" t="s">
        <v>37</v>
      </c>
      <c r="G17" s="27" t="s">
        <v>37</v>
      </c>
      <c r="H17" s="38"/>
      <c r="I17" s="36" t="s">
        <v>37</v>
      </c>
      <c r="J17" s="39" t="s">
        <v>37</v>
      </c>
      <c r="K17" s="38"/>
      <c r="L17" s="36"/>
      <c r="M17" s="39"/>
    </row>
    <row r="18" spans="1:13" ht="15.5">
      <c r="A18" s="34" t="s">
        <v>19</v>
      </c>
      <c r="B18" s="38"/>
      <c r="C18" s="36"/>
      <c r="D18" s="39"/>
      <c r="E18" s="40" t="s">
        <v>37</v>
      </c>
      <c r="F18" s="41" t="s">
        <v>37</v>
      </c>
      <c r="G18" s="42" t="s">
        <v>37</v>
      </c>
      <c r="H18" s="40" t="s">
        <v>37</v>
      </c>
      <c r="I18" s="41" t="s">
        <v>37</v>
      </c>
      <c r="J18" s="43" t="s">
        <v>37</v>
      </c>
      <c r="K18" s="38"/>
      <c r="L18" s="36"/>
      <c r="M18" s="39"/>
    </row>
    <row r="19" spans="1:13" ht="15.5">
      <c r="A19" s="34" t="s">
        <v>20</v>
      </c>
      <c r="B19" s="38"/>
      <c r="C19" s="36"/>
      <c r="D19" s="39"/>
      <c r="E19" s="38"/>
      <c r="F19" s="36" t="s">
        <v>37</v>
      </c>
      <c r="G19" s="27" t="s">
        <v>37</v>
      </c>
      <c r="H19" s="38"/>
      <c r="I19" s="36" t="s">
        <v>37</v>
      </c>
      <c r="J19" s="39" t="s">
        <v>37</v>
      </c>
      <c r="K19" s="38"/>
      <c r="L19" s="36"/>
      <c r="M19" s="39" t="s">
        <v>37</v>
      </c>
    </row>
    <row r="20" spans="1:13" ht="15.5">
      <c r="A20" s="34" t="s">
        <v>93</v>
      </c>
      <c r="B20" s="38"/>
      <c r="C20" s="36"/>
      <c r="D20" s="39"/>
      <c r="E20" s="40" t="s">
        <v>37</v>
      </c>
      <c r="F20" s="41" t="s">
        <v>37</v>
      </c>
      <c r="G20" s="42" t="s">
        <v>37</v>
      </c>
      <c r="H20" s="38"/>
      <c r="I20" s="36"/>
      <c r="J20" s="39"/>
      <c r="K20" s="38"/>
      <c r="L20" s="36"/>
      <c r="M20" s="39"/>
    </row>
    <row r="21" spans="1:13" ht="15.5">
      <c r="A21" s="34" t="s">
        <v>111</v>
      </c>
      <c r="B21" s="38"/>
      <c r="C21" s="36"/>
      <c r="D21" s="39"/>
      <c r="E21" s="38"/>
      <c r="F21" s="36"/>
      <c r="G21" s="27"/>
      <c r="H21" s="38"/>
      <c r="I21" s="36" t="s">
        <v>37</v>
      </c>
      <c r="J21" s="39" t="s">
        <v>37</v>
      </c>
      <c r="K21" s="38"/>
      <c r="L21" s="36" t="s">
        <v>37</v>
      </c>
      <c r="M21" s="39" t="s">
        <v>37</v>
      </c>
    </row>
    <row r="22" spans="1:13" ht="15.5">
      <c r="A22" s="34" t="s">
        <v>53</v>
      </c>
      <c r="B22" s="38"/>
      <c r="C22" s="36"/>
      <c r="D22" s="39"/>
      <c r="E22" s="40" t="s">
        <v>37</v>
      </c>
      <c r="F22" s="41" t="s">
        <v>37</v>
      </c>
      <c r="G22" s="42" t="s">
        <v>37</v>
      </c>
      <c r="H22" s="38"/>
      <c r="I22" s="36" t="s">
        <v>37</v>
      </c>
      <c r="J22" s="39" t="s">
        <v>37</v>
      </c>
      <c r="K22" s="38"/>
      <c r="L22" s="36"/>
      <c r="M22" s="39"/>
    </row>
    <row r="23" spans="1:13" ht="15.5">
      <c r="A23" s="34" t="s">
        <v>54</v>
      </c>
      <c r="B23" s="38"/>
      <c r="C23" s="36"/>
      <c r="D23" s="39"/>
      <c r="E23" s="40" t="s">
        <v>37</v>
      </c>
      <c r="F23" s="41" t="s">
        <v>37</v>
      </c>
      <c r="G23" s="42" t="s">
        <v>37</v>
      </c>
      <c r="H23" s="38"/>
      <c r="I23" s="36" t="s">
        <v>37</v>
      </c>
      <c r="J23" s="39" t="s">
        <v>37</v>
      </c>
      <c r="K23" s="38"/>
      <c r="L23" s="36"/>
      <c r="M23" s="39" t="s">
        <v>37</v>
      </c>
    </row>
    <row r="24" spans="1:13" ht="15.5">
      <c r="A24" s="34" t="s">
        <v>56</v>
      </c>
      <c r="B24" s="38"/>
      <c r="C24" s="36"/>
      <c r="D24" s="39"/>
      <c r="E24" s="40" t="s">
        <v>37</v>
      </c>
      <c r="F24" s="41" t="s">
        <v>37</v>
      </c>
      <c r="G24" s="42" t="s">
        <v>37</v>
      </c>
      <c r="H24" s="38"/>
      <c r="I24" s="36"/>
      <c r="J24" s="39"/>
      <c r="K24" s="38"/>
      <c r="L24" s="36"/>
      <c r="M24" s="39"/>
    </row>
    <row r="25" spans="1:13" ht="15.5">
      <c r="A25" s="34" t="s">
        <v>58</v>
      </c>
      <c r="B25" s="38"/>
      <c r="C25" s="36"/>
      <c r="D25" s="39"/>
      <c r="E25" s="40"/>
      <c r="F25" s="41"/>
      <c r="G25" s="42"/>
      <c r="H25" s="38"/>
      <c r="I25" s="36" t="s">
        <v>37</v>
      </c>
      <c r="J25" s="39" t="s">
        <v>37</v>
      </c>
      <c r="K25" s="38"/>
      <c r="L25" s="36"/>
      <c r="M25" s="39"/>
    </row>
    <row r="26" spans="1:13" ht="15.5">
      <c r="A26" s="34" t="s">
        <v>59</v>
      </c>
      <c r="B26" s="38"/>
      <c r="C26" s="36"/>
      <c r="D26" s="39"/>
      <c r="E26" s="38"/>
      <c r="F26" s="36"/>
      <c r="G26" s="27" t="s">
        <v>37</v>
      </c>
      <c r="H26" s="38"/>
      <c r="I26" s="36" t="s">
        <v>37</v>
      </c>
      <c r="J26" s="39" t="s">
        <v>37</v>
      </c>
      <c r="K26" s="38"/>
      <c r="L26" s="36"/>
      <c r="M26" s="39"/>
    </row>
    <row r="27" spans="1:13" ht="15.5">
      <c r="A27" s="34" t="s">
        <v>61</v>
      </c>
      <c r="B27" s="38"/>
      <c r="C27" s="36" t="s">
        <v>37</v>
      </c>
      <c r="D27" s="39" t="s">
        <v>37</v>
      </c>
      <c r="E27" s="38"/>
      <c r="F27" s="36" t="s">
        <v>37</v>
      </c>
      <c r="G27" s="27" t="s">
        <v>37</v>
      </c>
      <c r="H27" s="38"/>
      <c r="I27" s="36" t="s">
        <v>37</v>
      </c>
      <c r="J27" s="39" t="s">
        <v>37</v>
      </c>
      <c r="K27" s="38"/>
      <c r="L27" s="36" t="s">
        <v>37</v>
      </c>
      <c r="M27" s="39" t="s">
        <v>37</v>
      </c>
    </row>
    <row r="28" spans="1:13" ht="15.5">
      <c r="A28" s="34" t="s">
        <v>62</v>
      </c>
      <c r="B28" s="38"/>
      <c r="C28" s="36"/>
      <c r="D28" s="39"/>
      <c r="E28" s="38"/>
      <c r="F28" s="36"/>
      <c r="G28" s="27"/>
      <c r="H28" s="38"/>
      <c r="I28" s="36" t="s">
        <v>37</v>
      </c>
      <c r="J28" s="39" t="s">
        <v>37</v>
      </c>
      <c r="K28" s="38"/>
      <c r="L28" s="36"/>
      <c r="M28" s="39"/>
    </row>
    <row r="29" spans="1:13" ht="15.5">
      <c r="A29" s="34" t="s">
        <v>98</v>
      </c>
      <c r="B29" s="38"/>
      <c r="C29" s="36"/>
      <c r="D29" s="39"/>
      <c r="E29" s="38"/>
      <c r="F29" s="36" t="s">
        <v>37</v>
      </c>
      <c r="G29" s="27" t="s">
        <v>37</v>
      </c>
      <c r="H29" s="38"/>
      <c r="I29" s="36"/>
      <c r="J29" s="39"/>
      <c r="K29" s="38"/>
      <c r="L29" s="36"/>
      <c r="M29" s="39"/>
    </row>
    <row r="30" spans="1:13" ht="15.5">
      <c r="A30" s="34" t="s">
        <v>65</v>
      </c>
      <c r="B30" s="38"/>
      <c r="C30" s="36" t="s">
        <v>37</v>
      </c>
      <c r="D30" s="39" t="s">
        <v>37</v>
      </c>
      <c r="E30" s="38"/>
      <c r="F30" s="36"/>
      <c r="G30" s="27"/>
      <c r="H30" s="38"/>
      <c r="I30" s="36"/>
      <c r="J30" s="39"/>
      <c r="K30" s="38"/>
      <c r="L30" s="36"/>
      <c r="M30" s="39"/>
    </row>
    <row r="31" spans="1:13" ht="15.5">
      <c r="A31" s="34" t="s">
        <v>101</v>
      </c>
      <c r="B31" s="38"/>
      <c r="C31" s="36"/>
      <c r="D31" s="39"/>
      <c r="E31" s="40" t="s">
        <v>37</v>
      </c>
      <c r="F31" s="41" t="s">
        <v>37</v>
      </c>
      <c r="G31" s="42" t="s">
        <v>37</v>
      </c>
      <c r="H31" s="38"/>
      <c r="I31" s="36"/>
      <c r="J31" s="39"/>
      <c r="K31" s="38"/>
      <c r="L31" s="36"/>
      <c r="M31" s="39"/>
    </row>
    <row r="32" spans="1:13" ht="15.5">
      <c r="A32" s="34" t="s">
        <v>68</v>
      </c>
      <c r="B32" s="38"/>
      <c r="C32" s="36"/>
      <c r="D32" s="39"/>
      <c r="E32" s="38"/>
      <c r="F32" s="36" t="s">
        <v>37</v>
      </c>
      <c r="G32" s="27" t="s">
        <v>37</v>
      </c>
      <c r="H32" s="38"/>
      <c r="I32" s="36" t="s">
        <v>37</v>
      </c>
      <c r="J32" s="39" t="s">
        <v>37</v>
      </c>
      <c r="K32" s="40" t="s">
        <v>37</v>
      </c>
      <c r="L32" s="41" t="s">
        <v>37</v>
      </c>
      <c r="M32" s="43" t="s">
        <v>37</v>
      </c>
    </row>
    <row r="33" spans="1:13" ht="15.5">
      <c r="A33" s="34" t="s">
        <v>69</v>
      </c>
      <c r="B33" s="38"/>
      <c r="C33" s="36"/>
      <c r="D33" s="39"/>
      <c r="E33" s="38"/>
      <c r="F33" s="36" t="s">
        <v>37</v>
      </c>
      <c r="G33" s="27" t="s">
        <v>37</v>
      </c>
      <c r="H33" s="38"/>
      <c r="I33" s="36" t="s">
        <v>37</v>
      </c>
      <c r="J33" s="39" t="s">
        <v>37</v>
      </c>
      <c r="K33" s="38"/>
      <c r="L33" s="36" t="s">
        <v>37</v>
      </c>
      <c r="M33" s="39" t="s">
        <v>37</v>
      </c>
    </row>
    <row r="34" spans="1:13" ht="15.5">
      <c r="A34" s="34" t="s">
        <v>102</v>
      </c>
      <c r="B34" s="38"/>
      <c r="C34" s="36"/>
      <c r="D34" s="39"/>
      <c r="E34" s="40" t="s">
        <v>37</v>
      </c>
      <c r="F34" s="41" t="s">
        <v>37</v>
      </c>
      <c r="G34" s="42" t="s">
        <v>37</v>
      </c>
      <c r="H34" s="38"/>
      <c r="I34" s="36"/>
      <c r="J34" s="39"/>
      <c r="K34" s="38"/>
      <c r="L34" s="36"/>
      <c r="M34" s="39"/>
    </row>
    <row r="35" spans="1:13" ht="15.5">
      <c r="A35" s="45" t="s">
        <v>71</v>
      </c>
      <c r="B35" s="49"/>
      <c r="C35" s="47" t="s">
        <v>37</v>
      </c>
      <c r="D35" s="48" t="s">
        <v>37</v>
      </c>
      <c r="E35" s="49"/>
      <c r="F35" s="47"/>
      <c r="G35" s="50"/>
      <c r="H35" s="49"/>
      <c r="I35" s="47" t="s">
        <v>37</v>
      </c>
      <c r="J35" s="48" t="s">
        <v>37</v>
      </c>
      <c r="K35" s="49"/>
      <c r="L35" s="47"/>
      <c r="M35" s="48"/>
    </row>
  </sheetData>
  <sheetProtection algorithmName="SHA-512" hashValue="EglOVKJSux6ZxlVMkr024qrjagnO8vM1/d4DzYYECNDjd2/cVpOSMxpvZXI7pSrREir22yg4GXCM5w/hzCZzjw==" saltValue="7rz2wy6KC+z0jptMMha4OQ==" spinCount="100000" sheet="1" objects="1" scenarios="1"/>
  <mergeCells count="5">
    <mergeCell ref="B4:M4"/>
    <mergeCell ref="B5:D5"/>
    <mergeCell ref="E5:G5"/>
    <mergeCell ref="H5:J5"/>
    <mergeCell ref="K5:M5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Wyoming Refining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Risden</dc:creator>
  <cp:keywords/>
  <dc:description/>
  <cp:lastModifiedBy>Bob Neufeld</cp:lastModifiedBy>
  <cp:lastPrinted>2016-03-22T19:27:02Z</cp:lastPrinted>
  <dcterms:created xsi:type="dcterms:W3CDTF">2015-05-20T21:28:49Z</dcterms:created>
  <dcterms:modified xsi:type="dcterms:W3CDTF">2018-02-05T21:12:18Z</dcterms:modified>
  <cp:category/>
  <cp:version/>
  <cp:contentType/>
  <cp:contentStatus/>
</cp:coreProperties>
</file>